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76BA310-C4E2-450B-A196-9A2AF5F70607}" xr6:coauthVersionLast="47" xr6:coauthVersionMax="47" xr10:uidLastSave="{00000000-0000-0000-0000-000000000000}"/>
  <workbookProtection workbookPassword="CC6A" lockStructure="1"/>
  <bookViews>
    <workbookView xWindow="-120" yWindow="-120" windowWidth="29040" windowHeight="15840"/>
  </bookViews>
  <sheets>
    <sheet name="ECO" sheetId="4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4" l="1"/>
  <c r="J6" i="4" s="1"/>
  <c r="R5" i="4"/>
  <c r="E6" i="4"/>
  <c r="E7" i="4"/>
  <c r="R6" i="4"/>
  <c r="E142" i="4"/>
  <c r="E144" i="4"/>
  <c r="E143" i="4"/>
  <c r="E141" i="4"/>
  <c r="E140" i="4"/>
  <c r="G140" i="4"/>
  <c r="E73" i="4"/>
  <c r="J72" i="4"/>
  <c r="U11" i="4"/>
  <c r="U10" i="4"/>
  <c r="R15" i="4"/>
  <c r="R14" i="4"/>
  <c r="R13" i="4"/>
  <c r="R12" i="4"/>
  <c r="R11" i="4"/>
  <c r="R10" i="4"/>
  <c r="R9" i="4"/>
</calcChain>
</file>

<file path=xl/sharedStrings.xml><?xml version="1.0" encoding="utf-8"?>
<sst xmlns="http://schemas.openxmlformats.org/spreadsheetml/2006/main" count="64" uniqueCount="41">
  <si>
    <t>STAVEBNÍ PŘIPRAVENOST ECO</t>
  </si>
  <si>
    <t>Doplňte prosím hodnoty:</t>
  </si>
  <si>
    <t xml:space="preserve">šířka A = </t>
  </si>
  <si>
    <t>mm</t>
  </si>
  <si>
    <t>výška B=</t>
  </si>
  <si>
    <t>Prostor pro montáž garážových vrat</t>
  </si>
  <si>
    <t>Boční ostění a nadpraží musí být v jedné rovině. Největší přípustné odchylky v rovinnosti podkladů v celé délce jsou+/- 2 mm.</t>
  </si>
  <si>
    <t>Podklad zdiva pro montáž musí být pevný a suchý. V místech montáže sekčních vrat nesmí vést ve zdivu žádné elektrické kabely.</t>
  </si>
  <si>
    <t>Každá větší nerovnost podkladu pro montáž (v rámci přípustných tolerancí), může ovlivnit správný chod vrat.</t>
  </si>
  <si>
    <t>VOLNÝ PROSTOR PRO POHYBUJÍCÍ SE VRATA</t>
  </si>
  <si>
    <t>D - délka horizontálních kolejnic =</t>
  </si>
  <si>
    <t>E - střed torzní tyče od podlahy =</t>
  </si>
  <si>
    <t>F - spodní hrana horizontální kolejnice =</t>
  </si>
  <si>
    <t>G - horní hrana horizontální kolejnice =</t>
  </si>
  <si>
    <t>H - spodní hrana pracovního prostoru vrat =</t>
  </si>
  <si>
    <t>J - horní hrana pracovního prostoru =</t>
  </si>
  <si>
    <t>Průjezdná výška bez el. pohonu =</t>
  </si>
  <si>
    <t>Průjezdná výška s el. pohonem =</t>
  </si>
  <si>
    <t>Pracovní prostor vrat</t>
  </si>
  <si>
    <t xml:space="preserve">                                    </t>
  </si>
  <si>
    <t xml:space="preserve">  Pro pohyb vrat je potřeba volný prostor, ve vyznačeném prostoru nesmí být žádné překážky! </t>
  </si>
  <si>
    <t>VYHRAZENÁ PLOCHA PRO VERTIKÁLNÍ KOLEJNICE + PRUŽINOVÝ SYSTÉM</t>
  </si>
  <si>
    <t>Montážní plocha musí být v jedné rovině, dostatečně pevná nebo pevně spojená s budovou.</t>
  </si>
  <si>
    <t>Varianta pro montáž 2 pružin (do šířky vrat 4250 mm)</t>
  </si>
  <si>
    <t>Varianta pro montáž 4 pružin (od šířky vrat 4251 mm)</t>
  </si>
  <si>
    <t>POČET A UMÍSTĚNÍ UKOTVENÍ HORIZONTÁLNÍCH KOLEJNIC</t>
  </si>
  <si>
    <t>Plocha pro upevnění horizontálních kolejnic musí být dostatečně pevná!</t>
  </si>
  <si>
    <t>U kování ECO je potřeba jedno ukotvení u každé horizontální kolejnice.</t>
  </si>
  <si>
    <t>VOLNÝ PROSTOR PRO VRATOVÉ PANELY</t>
  </si>
  <si>
    <t>I - prostor pro pružinový systém =</t>
  </si>
  <si>
    <t xml:space="preserve">D - délka horizontálních kolejnic = </t>
  </si>
  <si>
    <t>A - šířka otvoru =</t>
  </si>
  <si>
    <t>B - výška otvoru =</t>
  </si>
  <si>
    <t>Od šířky vrat 4 950 mm je nutno připočítat váhu vzpěr, počet vzpěr se rovná počtu sekcí, váha vzpěr 1,25 kg/bm;</t>
  </si>
  <si>
    <t>Minimální šířka plochy (rámu na montáž) =</t>
  </si>
  <si>
    <t>Minimální výška plochy (rámu na montáž) =</t>
  </si>
  <si>
    <t xml:space="preserve">C - nadpraží </t>
  </si>
  <si>
    <t>min. 230 mm</t>
  </si>
  <si>
    <t>mm (max. 5250 mm)</t>
  </si>
  <si>
    <t>mm (max. 3000 mm)</t>
  </si>
  <si>
    <t>váha vrat max. 200 kg, váha sekcí 12 kg/m²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</si>
</sst>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8"/>
      <color theme="1"/>
      <name val="Calibri"/>
      <family val="2"/>
      <charset val="238"/>
      <scheme val="minor"/>
    </font>
    <font>
      <sz val="8"/>
      <name val="Franklin Gothic Medium"/>
      <family val="2"/>
      <charset val="238"/>
    </font>
    <font>
      <sz val="8"/>
      <color theme="1"/>
      <name val="Franklin Gothic Medium"/>
      <family val="2"/>
      <charset val="238"/>
    </font>
    <font>
      <sz val="8"/>
      <color theme="0"/>
      <name val="Franklin Gothic Medium"/>
      <family val="2"/>
      <charset val="238"/>
    </font>
    <font>
      <b/>
      <sz val="8"/>
      <color theme="1"/>
      <name val="Franklin Gothic Medium"/>
      <family val="2"/>
      <charset val="238"/>
    </font>
    <font>
      <sz val="8"/>
      <color rgb="FFFF0000"/>
      <name val="Franklin Gothic Medium"/>
      <family val="2"/>
      <charset val="238"/>
    </font>
    <font>
      <sz val="16"/>
      <color theme="1"/>
      <name val="Franklin Gothic Heavy"/>
      <family val="2"/>
      <charset val="238"/>
    </font>
    <font>
      <sz val="10"/>
      <color theme="1"/>
      <name val="Franklin Gothic Heavy"/>
      <family val="2"/>
      <charset val="238"/>
    </font>
    <font>
      <sz val="10"/>
      <color theme="0"/>
      <name val="Franklin Gothic Heavy"/>
      <family val="2"/>
      <charset val="238"/>
    </font>
    <font>
      <sz val="11"/>
      <color theme="0"/>
      <name val="Franklin Gothic Heavy"/>
      <family val="2"/>
      <charset val="238"/>
    </font>
    <font>
      <sz val="8"/>
      <color theme="1"/>
      <name val="Franklin Gothic Heavy"/>
      <family val="2"/>
      <charset val="238"/>
    </font>
    <font>
      <sz val="11"/>
      <color theme="1"/>
      <name val="Calibri"/>
      <family val="2"/>
      <charset val="238"/>
    </font>
    <font>
      <sz val="8"/>
      <color rgb="FF000000"/>
      <name val="Franklin Gothic Medium"/>
      <family val="2"/>
      <charset val="238"/>
    </font>
    <font>
      <sz val="8"/>
      <color rgb="FF000000"/>
      <name val="Franklin Gothic Heavy"/>
      <family val="2"/>
      <charset val="238"/>
    </font>
    <font>
      <sz val="11"/>
      <color rgb="FF000000"/>
      <name val="Franklin Gothic Heavy"/>
      <family val="2"/>
      <charset val="238"/>
    </font>
    <font>
      <sz val="14"/>
      <color rgb="FFFFFFFF"/>
      <name val="Franklin Gothic Heavy"/>
      <family val="2"/>
      <charset val="238"/>
    </font>
    <font>
      <sz val="8"/>
      <color theme="0"/>
      <name val="Calibri"/>
      <family val="2"/>
      <charset val="238"/>
      <scheme val="minor"/>
    </font>
    <font>
      <sz val="14"/>
      <color theme="0"/>
      <name val="Franklin Gothic Heavy"/>
      <family val="2"/>
      <charset val="238"/>
    </font>
    <font>
      <sz val="10"/>
      <color rgb="FFFFFFFF"/>
      <name val="Franklin Gothic Heavy"/>
      <family val="2"/>
      <charset val="238"/>
    </font>
    <font>
      <b/>
      <sz val="8"/>
      <color rgb="FF000000"/>
      <name val="Franklin Gothic Medium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6" fillId="2" borderId="0" xfId="0" applyFont="1" applyFill="1"/>
    <xf numFmtId="0" fontId="0" fillId="3" borderId="0" xfId="0" applyFill="1"/>
    <xf numFmtId="0" fontId="7" fillId="2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2" fillId="3" borderId="0" xfId="0" applyFont="1" applyFill="1"/>
    <xf numFmtId="0" fontId="10" fillId="3" borderId="0" xfId="0" applyFont="1" applyFill="1"/>
    <xf numFmtId="0" fontId="0" fillId="3" borderId="0" xfId="0" applyFill="1" applyProtection="1">
      <protection hidden="1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2" fillId="3" borderId="0" xfId="0" applyFont="1" applyFill="1" applyAlignment="1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right"/>
      <protection hidden="1"/>
    </xf>
    <xf numFmtId="0" fontId="0" fillId="2" borderId="0" xfId="0" applyFill="1"/>
    <xf numFmtId="0" fontId="11" fillId="4" borderId="0" xfId="0" applyFont="1" applyFill="1" applyBorder="1"/>
    <xf numFmtId="0" fontId="11" fillId="5" borderId="0" xfId="0" applyFont="1" applyFill="1" applyBorder="1"/>
    <xf numFmtId="0" fontId="12" fillId="5" borderId="0" xfId="0" applyFont="1" applyFill="1" applyBorder="1"/>
    <xf numFmtId="0" fontId="12" fillId="5" borderId="0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right" vertical="center"/>
    </xf>
    <xf numFmtId="0" fontId="11" fillId="6" borderId="0" xfId="0" applyFont="1" applyFill="1" applyBorder="1"/>
    <xf numFmtId="0" fontId="12" fillId="5" borderId="0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left" vertical="center" shrinkToFit="1"/>
    </xf>
    <xf numFmtId="0" fontId="11" fillId="6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4" fillId="3" borderId="0" xfId="0" applyFont="1" applyFill="1"/>
    <xf numFmtId="0" fontId="14" fillId="4" borderId="0" xfId="0" applyFont="1" applyFill="1" applyBorder="1"/>
    <xf numFmtId="0" fontId="15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" fillId="5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right"/>
    </xf>
    <xf numFmtId="0" fontId="1" fillId="5" borderId="0" xfId="0" applyFont="1" applyFill="1" applyBorder="1" applyAlignment="1"/>
    <xf numFmtId="0" fontId="1" fillId="6" borderId="0" xfId="0" applyFont="1" applyFill="1" applyBorder="1" applyAlignment="1">
      <alignment horizontal="left"/>
    </xf>
    <xf numFmtId="0" fontId="1" fillId="6" borderId="0" xfId="0" applyFont="1" applyFill="1" applyBorder="1"/>
    <xf numFmtId="0" fontId="5" fillId="3" borderId="0" xfId="0" applyFont="1" applyFill="1" applyAlignment="1" applyProtection="1">
      <alignment horizontal="right" vertical="center"/>
      <protection locked="0"/>
    </xf>
    <xf numFmtId="0" fontId="3" fillId="6" borderId="0" xfId="0" applyFont="1" applyFill="1" applyBorder="1"/>
    <xf numFmtId="0" fontId="3" fillId="3" borderId="0" xfId="0" applyFont="1" applyFill="1"/>
    <xf numFmtId="0" fontId="1" fillId="6" borderId="0" xfId="0" applyFont="1" applyFill="1" applyBorder="1" applyAlignment="1">
      <alignment horizontal="right"/>
    </xf>
    <xf numFmtId="0" fontId="0" fillId="3" borderId="0" xfId="0" applyFill="1" applyProtection="1"/>
    <xf numFmtId="0" fontId="0" fillId="0" borderId="0" xfId="0" applyProtection="1"/>
    <xf numFmtId="0" fontId="1" fillId="5" borderId="0" xfId="0" applyFont="1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1" fillId="6" borderId="0" xfId="0" applyFont="1" applyFill="1" applyBorder="1" applyAlignment="1" applyProtection="1">
      <alignment horizontal="right"/>
      <protection hidden="1"/>
    </xf>
    <xf numFmtId="0" fontId="1" fillId="6" borderId="0" xfId="0" applyFont="1" applyFill="1" applyBorder="1" applyProtection="1">
      <protection hidden="1"/>
    </xf>
    <xf numFmtId="0" fontId="11" fillId="6" borderId="0" xfId="0" applyFont="1" applyFill="1" applyBorder="1" applyProtection="1">
      <protection hidden="1"/>
    </xf>
    <xf numFmtId="0" fontId="16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1" fillId="4" borderId="0" xfId="0" applyFont="1" applyFill="1" applyBorder="1" applyProtection="1">
      <protection hidden="1"/>
    </xf>
    <xf numFmtId="0" fontId="15" fillId="4" borderId="0" xfId="0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0" fontId="16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17" fillId="2" borderId="0" xfId="0" applyFont="1" applyFill="1" applyAlignment="1"/>
    <xf numFmtId="0" fontId="8" fillId="2" borderId="0" xfId="0" applyFont="1" applyFill="1" applyAlignment="1"/>
    <xf numFmtId="0" fontId="9" fillId="2" borderId="0" xfId="0" applyFont="1" applyFill="1" applyAlignment="1"/>
    <xf numFmtId="0" fontId="2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2" fillId="5" borderId="0" xfId="0" applyFont="1" applyFill="1" applyBorder="1" applyAlignment="1">
      <alignment horizontal="left"/>
    </xf>
    <xf numFmtId="0" fontId="2" fillId="3" borderId="0" xfId="0" applyFont="1" applyFill="1" applyAlignment="1" applyProtection="1">
      <alignment horizontal="left"/>
      <protection hidden="1"/>
    </xf>
    <xf numFmtId="0" fontId="2" fillId="0" borderId="0" xfId="0" applyFont="1"/>
    <xf numFmtId="0" fontId="2" fillId="3" borderId="0" xfId="0" applyFont="1" applyFill="1" applyProtection="1">
      <protection hidden="1"/>
    </xf>
    <xf numFmtId="0" fontId="12" fillId="5" borderId="0" xfId="0" applyFont="1" applyFill="1" applyBorder="1" applyAlignment="1">
      <alignment horizontal="right"/>
    </xf>
    <xf numFmtId="0" fontId="2" fillId="3" borderId="0" xfId="0" applyFont="1" applyFill="1" applyAlignment="1" applyProtection="1">
      <alignment horizontal="left"/>
      <protection hidden="1"/>
    </xf>
    <xf numFmtId="0" fontId="1" fillId="3" borderId="0" xfId="0" applyFont="1" applyFill="1"/>
    <xf numFmtId="0" fontId="3" fillId="6" borderId="0" xfId="0" applyFont="1" applyFill="1" applyBorder="1" applyAlignment="1">
      <alignment horizontal="left"/>
    </xf>
    <xf numFmtId="0" fontId="17" fillId="2" borderId="0" xfId="0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8" fillId="4" borderId="0" xfId="0" applyFont="1" applyFill="1" applyBorder="1" applyAlignment="1">
      <alignment horizontal="left"/>
    </xf>
    <xf numFmtId="0" fontId="19" fillId="5" borderId="0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2" fillId="3" borderId="0" xfId="0" applyFont="1" applyFill="1" applyAlignment="1" applyProtection="1">
      <alignment horizontal="left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457200</xdr:colOff>
      <xdr:row>23</xdr:row>
      <xdr:rowOff>123825</xdr:rowOff>
    </xdr:from>
    <xdr:to>
      <xdr:col>24</xdr:col>
      <xdr:colOff>342900</xdr:colOff>
      <xdr:row>53</xdr:row>
      <xdr:rowOff>133350</xdr:rowOff>
    </xdr:to>
    <xdr:grpSp>
      <xdr:nvGrpSpPr>
        <xdr:cNvPr id="2355" name="ECO_2" descr="obr_2/1">
          <a:extLst>
            <a:ext uri="{FF2B5EF4-FFF2-40B4-BE49-F238E27FC236}">
              <a16:creationId xmlns:a16="http://schemas.microsoft.com/office/drawing/2014/main" id="{35078874-3C7B-4BA1-87E3-C5EC7EA77120}"/>
            </a:ext>
          </a:extLst>
        </xdr:cNvPr>
        <xdr:cNvGrpSpPr>
          <a:grpSpLocks noChangeAspect="1"/>
        </xdr:cNvGrpSpPr>
      </xdr:nvGrpSpPr>
      <xdr:grpSpPr bwMode="auto">
        <a:xfrm>
          <a:off x="7010400" y="3971925"/>
          <a:ext cx="5229225" cy="4371975"/>
          <a:chOff x="-428248" y="4208741"/>
          <a:chExt cx="5937896" cy="6361126"/>
        </a:xfrm>
      </xdr:grpSpPr>
      <xdr:pic>
        <xdr:nvPicPr>
          <xdr:cNvPr id="2426" name="obr_2-1" descr="eco1.jpg">
            <a:extLst>
              <a:ext uri="{FF2B5EF4-FFF2-40B4-BE49-F238E27FC236}">
                <a16:creationId xmlns:a16="http://schemas.microsoft.com/office/drawing/2014/main" id="{C8D60018-3855-4FB4-A5B6-4ADC60D20A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344718" y="4221765"/>
            <a:ext cx="5854366" cy="63481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$R$13">
        <xdr:nvSpPr>
          <xdr:cNvPr id="49" name="J=&quot;S13&quot;">
            <a:extLst>
              <a:ext uri="{FF2B5EF4-FFF2-40B4-BE49-F238E27FC236}">
                <a16:creationId xmlns:a16="http://schemas.microsoft.com/office/drawing/2014/main" id="{FD06F035-EE73-4277-B8B4-5C54A9286EB1}"/>
              </a:ext>
            </a:extLst>
          </xdr:cNvPr>
          <xdr:cNvSpPr txBox="1"/>
        </xdr:nvSpPr>
        <xdr:spPr>
          <a:xfrm>
            <a:off x="1370817" y="7437809"/>
            <a:ext cx="341769" cy="5127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vert="vert270" wrap="square" rtlCol="0" anchor="t">
            <a:spAutoFit/>
          </a:bodyPr>
          <a:lstStyle/>
          <a:p>
            <a:pPr marL="0" indent="0" algn="l"/>
            <a:fld id="{2FF4E581-7B7F-4B84-BB66-AC0177530A69}" type="TxLink">
              <a:rPr lang="cs-CZ" sz="800">
                <a:solidFill>
                  <a:schemeClr val="tx1"/>
                </a:solidFill>
                <a:latin typeface="Franklin Gothic Medium" pitchFamily="34" charset="0"/>
                <a:ea typeface="+mn-ea"/>
                <a:cs typeface="+mn-cs"/>
              </a:rPr>
              <a:t>2160</a:t>
            </a:fld>
            <a:endParaRPr lang="cs-CZ" sz="8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endParaRPr>
          </a:p>
        </xdr:txBody>
      </xdr:sp>
      <xdr:sp macro="" textlink="">
        <xdr:nvSpPr>
          <xdr:cNvPr id="50" name="J=...mm">
            <a:extLst>
              <a:ext uri="{FF2B5EF4-FFF2-40B4-BE49-F238E27FC236}">
                <a16:creationId xmlns:a16="http://schemas.microsoft.com/office/drawing/2014/main" id="{1EA04F1F-68BA-4ED7-B499-7BA5ACB74493}"/>
              </a:ext>
            </a:extLst>
          </xdr:cNvPr>
          <xdr:cNvSpPr txBox="1"/>
        </xdr:nvSpPr>
        <xdr:spPr>
          <a:xfrm>
            <a:off x="1370817" y="6994332"/>
            <a:ext cx="206450" cy="11364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r>
              <a:rPr lang="cs-CZ" sz="800" baseline="0">
                <a:latin typeface="Franklin Gothic Medium" pitchFamily="34" charset="0"/>
              </a:rPr>
              <a:t>J =           mm</a:t>
            </a:r>
          </a:p>
          <a:p>
            <a:pPr algn="l"/>
            <a:endParaRPr lang="cs-CZ" sz="1100"/>
          </a:p>
        </xdr:txBody>
      </xdr:sp>
      <xdr:sp macro="" textlink="$R$12">
        <xdr:nvSpPr>
          <xdr:cNvPr id="51" name="H=&quot;S12&quot;">
            <a:extLst>
              <a:ext uri="{FF2B5EF4-FFF2-40B4-BE49-F238E27FC236}">
                <a16:creationId xmlns:a16="http://schemas.microsoft.com/office/drawing/2014/main" id="{8C0C109E-249B-460F-B626-DDCDB8B24B4F}"/>
              </a:ext>
            </a:extLst>
          </xdr:cNvPr>
          <xdr:cNvSpPr txBox="1"/>
        </xdr:nvSpPr>
        <xdr:spPr>
          <a:xfrm>
            <a:off x="2442391" y="7174495"/>
            <a:ext cx="341769" cy="7483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vert="vert270" wrap="square" rtlCol="0" anchor="t">
            <a:spAutoFit/>
          </a:bodyPr>
          <a:lstStyle/>
          <a:p>
            <a:pPr marL="0" indent="0" algn="l"/>
            <a:fld id="{DF12CC40-7012-47AB-A963-333AA2CBF20D}" type="TxLink">
              <a:rPr lang="cs-CZ" sz="800">
                <a:solidFill>
                  <a:schemeClr val="tx1"/>
                </a:solidFill>
                <a:latin typeface="Franklin Gothic Medium" pitchFamily="34" charset="0"/>
                <a:ea typeface="+mn-ea"/>
                <a:cs typeface="+mn-cs"/>
              </a:rPr>
              <a:t>1970</a:t>
            </a:fld>
            <a:endParaRPr lang="cs-CZ" sz="8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endParaRPr>
          </a:p>
        </xdr:txBody>
      </xdr:sp>
      <xdr:sp macro="" textlink="">
        <xdr:nvSpPr>
          <xdr:cNvPr id="52" name="H=...mm">
            <a:extLst>
              <a:ext uri="{FF2B5EF4-FFF2-40B4-BE49-F238E27FC236}">
                <a16:creationId xmlns:a16="http://schemas.microsoft.com/office/drawing/2014/main" id="{0086DFA3-49AE-4FC9-91D9-2DABF864DCEC}"/>
              </a:ext>
            </a:extLst>
          </xdr:cNvPr>
          <xdr:cNvSpPr txBox="1"/>
        </xdr:nvSpPr>
        <xdr:spPr>
          <a:xfrm>
            <a:off x="2442390" y="5636183"/>
            <a:ext cx="235943" cy="25361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r>
              <a:rPr lang="cs-CZ" sz="800">
                <a:latin typeface="Franklin Gothic Medium" pitchFamily="34" charset="0"/>
              </a:rPr>
              <a:t>H</a:t>
            </a:r>
            <a:r>
              <a:rPr lang="cs-CZ" sz="800" baseline="0">
                <a:latin typeface="Franklin Gothic Medium" pitchFamily="34" charset="0"/>
              </a:rPr>
              <a:t> =           mm</a:t>
            </a:r>
          </a:p>
          <a:p>
            <a:pPr algn="l"/>
            <a:endParaRPr lang="cs-CZ" sz="1100"/>
          </a:p>
        </xdr:txBody>
      </xdr:sp>
      <xdr:sp macro="" textlink="$R$11">
        <xdr:nvSpPr>
          <xdr:cNvPr id="53" name="G=&quot;S11&quot;">
            <a:extLst>
              <a:ext uri="{FF2B5EF4-FFF2-40B4-BE49-F238E27FC236}">
                <a16:creationId xmlns:a16="http://schemas.microsoft.com/office/drawing/2014/main" id="{2572481D-D7C1-467E-AB4B-72375580F603}"/>
              </a:ext>
            </a:extLst>
          </xdr:cNvPr>
          <xdr:cNvSpPr txBox="1"/>
        </xdr:nvSpPr>
        <xdr:spPr>
          <a:xfrm>
            <a:off x="1744392" y="7493244"/>
            <a:ext cx="341769" cy="4989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vert="vert270" wrap="square" rtlCol="0" anchor="t">
            <a:spAutoFit/>
          </a:bodyPr>
          <a:lstStyle/>
          <a:p>
            <a:pPr marL="0" indent="0" algn="l"/>
            <a:fld id="{38A8B74E-B569-472F-A056-265DD7B309E8}" type="TxLink">
              <a:rPr lang="cs-CZ" sz="800">
                <a:solidFill>
                  <a:schemeClr val="tx1"/>
                </a:solidFill>
                <a:latin typeface="Franklin Gothic Medium" pitchFamily="34" charset="0"/>
                <a:ea typeface="+mn-ea"/>
                <a:cs typeface="+mn-cs"/>
              </a:rPr>
              <a:t>2130</a:t>
            </a:fld>
            <a:endParaRPr lang="cs-CZ" sz="8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endParaRPr>
          </a:p>
        </xdr:txBody>
      </xdr:sp>
      <xdr:sp macro="" textlink="">
        <xdr:nvSpPr>
          <xdr:cNvPr id="54" name="G=...mm">
            <a:extLst>
              <a:ext uri="{FF2B5EF4-FFF2-40B4-BE49-F238E27FC236}">
                <a16:creationId xmlns:a16="http://schemas.microsoft.com/office/drawing/2014/main" id="{4FDBB670-4A3D-4A84-9FDE-DE82E890A1F9}"/>
              </a:ext>
            </a:extLst>
          </xdr:cNvPr>
          <xdr:cNvSpPr txBox="1"/>
        </xdr:nvSpPr>
        <xdr:spPr>
          <a:xfrm>
            <a:off x="1744393" y="6883463"/>
            <a:ext cx="216281" cy="13442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r>
              <a:rPr lang="cs-CZ" sz="800">
                <a:latin typeface="Franklin Gothic Medium" pitchFamily="34" charset="0"/>
              </a:rPr>
              <a:t>G</a:t>
            </a:r>
            <a:r>
              <a:rPr lang="cs-CZ" sz="800" baseline="0">
                <a:latin typeface="Franklin Gothic Medium" pitchFamily="34" charset="0"/>
              </a:rPr>
              <a:t> =           mm</a:t>
            </a:r>
          </a:p>
          <a:p>
            <a:pPr algn="l"/>
            <a:endParaRPr lang="cs-CZ" sz="1100"/>
          </a:p>
        </xdr:txBody>
      </xdr:sp>
      <xdr:sp macro="" textlink="$R$10">
        <xdr:nvSpPr>
          <xdr:cNvPr id="55" name="F=&quot;S10&quot;">
            <a:extLst>
              <a:ext uri="{FF2B5EF4-FFF2-40B4-BE49-F238E27FC236}">
                <a16:creationId xmlns:a16="http://schemas.microsoft.com/office/drawing/2014/main" id="{B492CDAB-8142-45BA-BFE1-84FD9E8319B5}"/>
              </a:ext>
            </a:extLst>
          </xdr:cNvPr>
          <xdr:cNvSpPr txBox="1"/>
        </xdr:nvSpPr>
        <xdr:spPr>
          <a:xfrm>
            <a:off x="2108139" y="7451668"/>
            <a:ext cx="341769" cy="5127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vert="vert270" wrap="square" rtlCol="0" anchor="t">
            <a:spAutoFit/>
          </a:bodyPr>
          <a:lstStyle/>
          <a:p>
            <a:pPr algn="l"/>
            <a:fld id="{6C90AD7C-2D7A-432E-B960-BA85AB89B2C1}" type="TxLink">
              <a:rPr lang="cs-CZ" sz="800">
                <a:latin typeface="Franklin Gothic Medium" pitchFamily="34" charset="0"/>
              </a:rPr>
              <a:t>2010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56" name="F=...mm">
            <a:extLst>
              <a:ext uri="{FF2B5EF4-FFF2-40B4-BE49-F238E27FC236}">
                <a16:creationId xmlns:a16="http://schemas.microsoft.com/office/drawing/2014/main" id="{BB43C7D4-B8BB-4CC2-8E52-43386713A909}"/>
              </a:ext>
            </a:extLst>
          </xdr:cNvPr>
          <xdr:cNvSpPr txBox="1"/>
        </xdr:nvSpPr>
        <xdr:spPr>
          <a:xfrm>
            <a:off x="2108138" y="6925039"/>
            <a:ext cx="245774" cy="1247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r>
              <a:rPr lang="cs-CZ" sz="800">
                <a:latin typeface="Franklin Gothic Medium" pitchFamily="34" charset="0"/>
              </a:rPr>
              <a:t>F</a:t>
            </a:r>
            <a:r>
              <a:rPr lang="cs-CZ" sz="800" baseline="0">
                <a:latin typeface="Franklin Gothic Medium" pitchFamily="34" charset="0"/>
              </a:rPr>
              <a:t> =           mm</a:t>
            </a:r>
          </a:p>
          <a:p>
            <a:pPr algn="l"/>
            <a:endParaRPr lang="cs-CZ" sz="1100"/>
          </a:p>
        </xdr:txBody>
      </xdr:sp>
      <xdr:sp macro="" textlink="$R$9">
        <xdr:nvSpPr>
          <xdr:cNvPr id="57" name="E=&quot;R9&quot;">
            <a:extLst>
              <a:ext uri="{FF2B5EF4-FFF2-40B4-BE49-F238E27FC236}">
                <a16:creationId xmlns:a16="http://schemas.microsoft.com/office/drawing/2014/main" id="{FF924800-E0A2-4201-A435-4B3891C6CEF3}"/>
              </a:ext>
            </a:extLst>
          </xdr:cNvPr>
          <xdr:cNvSpPr txBox="1"/>
        </xdr:nvSpPr>
        <xdr:spPr>
          <a:xfrm>
            <a:off x="5018100" y="7049767"/>
            <a:ext cx="245774" cy="9562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fld id="{1190C029-B0B3-4D39-8108-FBD3B3BBDD85}" type="TxLink">
              <a:rPr lang="cs-CZ" sz="800">
                <a:latin typeface="Franklin Gothic Medium" pitchFamily="34" charset="0"/>
              </a:rPr>
              <a:t>2150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58" name="E=...mm">
            <a:extLst>
              <a:ext uri="{FF2B5EF4-FFF2-40B4-BE49-F238E27FC236}">
                <a16:creationId xmlns:a16="http://schemas.microsoft.com/office/drawing/2014/main" id="{269F1AAF-F644-40D4-B540-4E3F18E831A4}"/>
              </a:ext>
            </a:extLst>
          </xdr:cNvPr>
          <xdr:cNvSpPr txBox="1"/>
        </xdr:nvSpPr>
        <xdr:spPr>
          <a:xfrm>
            <a:off x="5018100" y="6786452"/>
            <a:ext cx="255605" cy="14413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r>
              <a:rPr lang="cs-CZ" sz="800" baseline="0">
                <a:latin typeface="Franklin Gothic Medium" pitchFamily="34" charset="0"/>
              </a:rPr>
              <a:t>E =            mm</a:t>
            </a:r>
          </a:p>
          <a:p>
            <a:pPr algn="l"/>
            <a:endParaRPr lang="cs-CZ" sz="1100"/>
          </a:p>
        </xdr:txBody>
      </xdr:sp>
      <xdr:sp macro="" textlink="$R$8">
        <xdr:nvSpPr>
          <xdr:cNvPr id="59" name="D=&quot;R8&quot;">
            <a:extLst>
              <a:ext uri="{FF2B5EF4-FFF2-40B4-BE49-F238E27FC236}">
                <a16:creationId xmlns:a16="http://schemas.microsoft.com/office/drawing/2014/main" id="{8C02C1AE-01E7-46C0-92CA-F2E77822D882}"/>
              </a:ext>
            </a:extLst>
          </xdr:cNvPr>
          <xdr:cNvSpPr txBox="1"/>
        </xdr:nvSpPr>
        <xdr:spPr>
          <a:xfrm>
            <a:off x="2324419" y="4208741"/>
            <a:ext cx="629181" cy="3048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spAutoFit/>
          </a:bodyPr>
          <a:lstStyle/>
          <a:p>
            <a:pPr algn="l"/>
            <a:fld id="{73664184-FC1D-4D28-8AC6-211C6DE0826C}" type="TxLink">
              <a:rPr lang="cs-CZ" sz="800">
                <a:latin typeface="Franklin Gothic Medium" pitchFamily="34" charset="0"/>
              </a:rPr>
              <a:t>2450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60" name="D=...mm">
            <a:extLst>
              <a:ext uri="{FF2B5EF4-FFF2-40B4-BE49-F238E27FC236}">
                <a16:creationId xmlns:a16="http://schemas.microsoft.com/office/drawing/2014/main" id="{0FF012B6-2976-4276-BE91-A04B0E80C7EC}"/>
              </a:ext>
            </a:extLst>
          </xdr:cNvPr>
          <xdr:cNvSpPr txBox="1"/>
        </xdr:nvSpPr>
        <xdr:spPr>
          <a:xfrm>
            <a:off x="2088476" y="4208741"/>
            <a:ext cx="1071574" cy="2633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spAutoFit/>
          </a:bodyPr>
          <a:lstStyle/>
          <a:p>
            <a:pPr algn="l"/>
            <a:r>
              <a:rPr lang="cs-CZ" sz="800">
                <a:latin typeface="Franklin Gothic Medium" pitchFamily="34" charset="0"/>
              </a:rPr>
              <a:t>D</a:t>
            </a:r>
            <a:r>
              <a:rPr lang="cs-CZ" sz="800" baseline="0">
                <a:latin typeface="Franklin Gothic Medium" pitchFamily="34" charset="0"/>
              </a:rPr>
              <a:t> =             mm</a:t>
            </a:r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61" name="B=&quot;mm&quot;">
            <a:extLst>
              <a:ext uri="{FF2B5EF4-FFF2-40B4-BE49-F238E27FC236}">
                <a16:creationId xmlns:a16="http://schemas.microsoft.com/office/drawing/2014/main" id="{715308BA-EFB3-47E7-9247-1AD180200652}"/>
              </a:ext>
            </a:extLst>
          </xdr:cNvPr>
          <xdr:cNvSpPr txBox="1"/>
        </xdr:nvSpPr>
        <xdr:spPr>
          <a:xfrm>
            <a:off x="4723172" y="6952756"/>
            <a:ext cx="353914" cy="13720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vert="vert270" wrap="square" rtlCol="0" anchor="t">
            <a:spAutoFit/>
          </a:bodyPr>
          <a:lstStyle/>
          <a:p>
            <a:pPr algn="l"/>
            <a:r>
              <a:rPr lang="cs-CZ" sz="800">
                <a:latin typeface="Franklin Gothic Medium" pitchFamily="34" charset="0"/>
              </a:rPr>
              <a:t>B =            mm</a:t>
            </a:r>
            <a:endParaRPr lang="en-US" sz="800">
              <a:latin typeface="Franklin Gothic Medium" pitchFamily="34" charset="0"/>
            </a:endParaRPr>
          </a:p>
        </xdr:txBody>
      </xdr:sp>
      <xdr:sp macro="" textlink="$B$7">
        <xdr:nvSpPr>
          <xdr:cNvPr id="62" name="B=&quot;B7&quot;">
            <a:extLst>
              <a:ext uri="{FF2B5EF4-FFF2-40B4-BE49-F238E27FC236}">
                <a16:creationId xmlns:a16="http://schemas.microsoft.com/office/drawing/2014/main" id="{BF1E7BDC-E602-4276-9BA7-BDB4571C28AE}"/>
              </a:ext>
            </a:extLst>
          </xdr:cNvPr>
          <xdr:cNvSpPr txBox="1"/>
        </xdr:nvSpPr>
        <xdr:spPr>
          <a:xfrm>
            <a:off x="4713341" y="7354657"/>
            <a:ext cx="245774" cy="6929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fld id="{B761CC61-3FD4-4DC7-B437-FF1DB044861D}" type="TxLink">
              <a:rPr lang="cs-CZ" sz="800">
                <a:latin typeface="Franklin Gothic Medium" pitchFamily="34" charset="0"/>
              </a:rPr>
              <a:t>2000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$U$11">
        <xdr:nvSpPr>
          <xdr:cNvPr id="63" name="=B-270&quot;N19&quot;_skryta">
            <a:extLst>
              <a:ext uri="{FF2B5EF4-FFF2-40B4-BE49-F238E27FC236}">
                <a16:creationId xmlns:a16="http://schemas.microsoft.com/office/drawing/2014/main" id="{FEB26947-D35F-44C6-8057-6CAAD439EEDD}"/>
              </a:ext>
            </a:extLst>
          </xdr:cNvPr>
          <xdr:cNvSpPr txBox="1"/>
        </xdr:nvSpPr>
        <xdr:spPr>
          <a:xfrm>
            <a:off x="3042079" y="7825852"/>
            <a:ext cx="255605" cy="5543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fld id="{8A022E44-A2B4-43C8-A108-20A279FCBF87}" type="TxLink">
              <a:rPr lang="cs-CZ" sz="800" baseline="0">
                <a:latin typeface="Franklin Gothic Medium" pitchFamily="34" charset="0"/>
              </a:rPr>
              <a:t>1730</a:t>
            </a:fld>
            <a:endParaRPr lang="cs-CZ" sz="1100"/>
          </a:p>
        </xdr:txBody>
      </xdr:sp>
      <xdr:sp macro="" textlink="">
        <xdr:nvSpPr>
          <xdr:cNvPr id="64" name="=B-330&quot;mm&quot;">
            <a:extLst>
              <a:ext uri="{FF2B5EF4-FFF2-40B4-BE49-F238E27FC236}">
                <a16:creationId xmlns:a16="http://schemas.microsoft.com/office/drawing/2014/main" id="{8690DA85-F369-49F0-B515-A85116FB6D31}"/>
              </a:ext>
            </a:extLst>
          </xdr:cNvPr>
          <xdr:cNvSpPr txBox="1"/>
        </xdr:nvSpPr>
        <xdr:spPr>
          <a:xfrm>
            <a:off x="3051910" y="7631831"/>
            <a:ext cx="216281" cy="4019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r>
              <a:rPr lang="cs-CZ" sz="800" baseline="0">
                <a:latin typeface="Franklin Gothic Medium" pitchFamily="34" charset="0"/>
              </a:rPr>
              <a:t>mm</a:t>
            </a:r>
          </a:p>
          <a:p>
            <a:pPr algn="l"/>
            <a:endParaRPr lang="cs-CZ" sz="1100"/>
          </a:p>
        </xdr:txBody>
      </xdr:sp>
      <xdr:sp macro="" textlink="">
        <xdr:nvSpPr>
          <xdr:cNvPr id="65" name="C=min.230mm">
            <a:extLst>
              <a:ext uri="{FF2B5EF4-FFF2-40B4-BE49-F238E27FC236}">
                <a16:creationId xmlns:a16="http://schemas.microsoft.com/office/drawing/2014/main" id="{16AC9FF4-EFB9-440D-85FA-7DB83C51A5DB}"/>
              </a:ext>
            </a:extLst>
          </xdr:cNvPr>
          <xdr:cNvSpPr txBox="1"/>
        </xdr:nvSpPr>
        <xdr:spPr>
          <a:xfrm>
            <a:off x="4762496" y="4693794"/>
            <a:ext cx="216281" cy="1469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/>
          <a:lstStyle/>
          <a:p>
            <a:pPr algn="ctr"/>
            <a:r>
              <a:rPr lang="cs-CZ" sz="800" baseline="0">
                <a:latin typeface="Franklin Gothic Medium" pitchFamily="34" charset="0"/>
              </a:rPr>
              <a:t>C = min. 230mm</a:t>
            </a:r>
          </a:p>
          <a:p>
            <a:pPr algn="ctr"/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66" name="R305">
            <a:extLst>
              <a:ext uri="{FF2B5EF4-FFF2-40B4-BE49-F238E27FC236}">
                <a16:creationId xmlns:a16="http://schemas.microsoft.com/office/drawing/2014/main" id="{4B1DA7B8-6F78-4FE2-BAA1-0D58ED8D5B41}"/>
              </a:ext>
            </a:extLst>
          </xdr:cNvPr>
          <xdr:cNvSpPr txBox="1"/>
        </xdr:nvSpPr>
        <xdr:spPr>
          <a:xfrm>
            <a:off x="3327176" y="6218247"/>
            <a:ext cx="855293" cy="2633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spAutoFit/>
          </a:bodyPr>
          <a:lstStyle/>
          <a:p>
            <a:pPr algn="l"/>
            <a:r>
              <a:rPr lang="cs-CZ" sz="800">
                <a:latin typeface="Franklin Gothic Medium" pitchFamily="34" charset="0"/>
              </a:rPr>
              <a:t>R 305</a:t>
            </a:r>
          </a:p>
        </xdr:txBody>
      </xdr:sp>
      <xdr:sp macro="" textlink="">
        <xdr:nvSpPr>
          <xdr:cNvPr id="67" name="180mm">
            <a:extLst>
              <a:ext uri="{FF2B5EF4-FFF2-40B4-BE49-F238E27FC236}">
                <a16:creationId xmlns:a16="http://schemas.microsoft.com/office/drawing/2014/main" id="{34909377-D494-4ACE-AF60-7E657E7A8976}"/>
              </a:ext>
            </a:extLst>
          </xdr:cNvPr>
          <xdr:cNvSpPr txBox="1"/>
        </xdr:nvSpPr>
        <xdr:spPr>
          <a:xfrm>
            <a:off x="4241455" y="6426127"/>
            <a:ext cx="806138" cy="24945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spAutoFit/>
          </a:bodyPr>
          <a:lstStyle/>
          <a:p>
            <a:pPr algn="l"/>
            <a:r>
              <a:rPr lang="cs-CZ" sz="800">
                <a:latin typeface="Franklin Gothic Medium" pitchFamily="34" charset="0"/>
              </a:rPr>
              <a:t>180 mm</a:t>
            </a:r>
          </a:p>
        </xdr:txBody>
      </xdr:sp>
      <xdr:sp macro="" textlink="">
        <xdr:nvSpPr>
          <xdr:cNvPr id="68" name="600mm">
            <a:extLst>
              <a:ext uri="{FF2B5EF4-FFF2-40B4-BE49-F238E27FC236}">
                <a16:creationId xmlns:a16="http://schemas.microsoft.com/office/drawing/2014/main" id="{FAD6EC1F-D1F7-4E56-B591-03E40BE9A2EB}"/>
              </a:ext>
            </a:extLst>
          </xdr:cNvPr>
          <xdr:cNvSpPr txBox="1"/>
        </xdr:nvSpPr>
        <xdr:spPr>
          <a:xfrm>
            <a:off x="3405824" y="6592431"/>
            <a:ext cx="747152" cy="2633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spAutoFit/>
          </a:bodyPr>
          <a:lstStyle/>
          <a:p>
            <a:pPr algn="l"/>
            <a:r>
              <a:rPr lang="cs-CZ" sz="800">
                <a:latin typeface="Franklin Gothic Medium" pitchFamily="34" charset="0"/>
              </a:rPr>
              <a:t>600 mm</a:t>
            </a:r>
          </a:p>
        </xdr:txBody>
      </xdr:sp>
      <xdr:sp macro="" textlink="">
        <xdr:nvSpPr>
          <xdr:cNvPr id="69" name="400mm">
            <a:extLst>
              <a:ext uri="{FF2B5EF4-FFF2-40B4-BE49-F238E27FC236}">
                <a16:creationId xmlns:a16="http://schemas.microsoft.com/office/drawing/2014/main" id="{76DCC642-FB9D-4100-AC03-D0A363C02A06}"/>
              </a:ext>
            </a:extLst>
          </xdr:cNvPr>
          <xdr:cNvSpPr txBox="1"/>
        </xdr:nvSpPr>
        <xdr:spPr>
          <a:xfrm>
            <a:off x="2963431" y="5636183"/>
            <a:ext cx="255605" cy="873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r>
              <a:rPr lang="cs-CZ" sz="800" baseline="0">
                <a:latin typeface="Franklin Gothic Medium" pitchFamily="34" charset="0"/>
              </a:rPr>
              <a:t>400 mm</a:t>
            </a:r>
          </a:p>
          <a:p>
            <a:pPr algn="l"/>
            <a:endParaRPr lang="cs-CZ" sz="1100"/>
          </a:p>
        </xdr:txBody>
      </xdr:sp>
      <xdr:sp macro="" textlink="">
        <xdr:nvSpPr>
          <xdr:cNvPr id="70" name="190mm">
            <a:extLst>
              <a:ext uri="{FF2B5EF4-FFF2-40B4-BE49-F238E27FC236}">
                <a16:creationId xmlns:a16="http://schemas.microsoft.com/office/drawing/2014/main" id="{521F51A4-E580-4011-889A-FED9517D1D92}"/>
              </a:ext>
            </a:extLst>
          </xdr:cNvPr>
          <xdr:cNvSpPr txBox="1"/>
        </xdr:nvSpPr>
        <xdr:spPr>
          <a:xfrm>
            <a:off x="-428248" y="5178847"/>
            <a:ext cx="255605" cy="9146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r>
              <a:rPr lang="cs-CZ" sz="800" baseline="0">
                <a:latin typeface="Franklin Gothic Medium" pitchFamily="34" charset="0"/>
              </a:rPr>
              <a:t>190 mm</a:t>
            </a:r>
          </a:p>
          <a:p>
            <a:pPr algn="l"/>
            <a:endParaRPr lang="cs-CZ" sz="1100"/>
          </a:p>
        </xdr:txBody>
      </xdr:sp>
      <xdr:sp macro="" textlink="">
        <xdr:nvSpPr>
          <xdr:cNvPr id="71" name="130mm">
            <a:extLst>
              <a:ext uri="{FF2B5EF4-FFF2-40B4-BE49-F238E27FC236}">
                <a16:creationId xmlns:a16="http://schemas.microsoft.com/office/drawing/2014/main" id="{2AF3D64A-CB51-4ED4-A9D7-7BDC4B080663}"/>
              </a:ext>
            </a:extLst>
          </xdr:cNvPr>
          <xdr:cNvSpPr txBox="1"/>
        </xdr:nvSpPr>
        <xdr:spPr>
          <a:xfrm>
            <a:off x="4329934" y="10043238"/>
            <a:ext cx="786476" cy="24945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spAutoFit/>
          </a:bodyPr>
          <a:lstStyle/>
          <a:p>
            <a:pPr algn="l"/>
            <a:r>
              <a:rPr lang="cs-CZ" sz="800">
                <a:latin typeface="Franklin Gothic Medium" pitchFamily="34" charset="0"/>
              </a:rPr>
              <a:t>130 mm</a:t>
            </a:r>
          </a:p>
        </xdr:txBody>
      </xdr:sp>
    </xdr:grpSp>
    <xdr:clientData/>
  </xdr:twoCellAnchor>
  <xdr:twoCellAnchor editAs="oneCell">
    <xdr:from>
      <xdr:col>0</xdr:col>
      <xdr:colOff>247650</xdr:colOff>
      <xdr:row>148</xdr:row>
      <xdr:rowOff>104775</xdr:rowOff>
    </xdr:from>
    <xdr:to>
      <xdr:col>11</xdr:col>
      <xdr:colOff>209550</xdr:colOff>
      <xdr:row>173</xdr:row>
      <xdr:rowOff>85725</xdr:rowOff>
    </xdr:to>
    <xdr:grpSp>
      <xdr:nvGrpSpPr>
        <xdr:cNvPr id="2356" name="ECO_5">
          <a:extLst>
            <a:ext uri="{FF2B5EF4-FFF2-40B4-BE49-F238E27FC236}">
              <a16:creationId xmlns:a16="http://schemas.microsoft.com/office/drawing/2014/main" id="{602CFF5B-CF2B-4359-8CCB-F8A5BB954203}"/>
            </a:ext>
          </a:extLst>
        </xdr:cNvPr>
        <xdr:cNvGrpSpPr>
          <a:grpSpLocks noChangeAspect="1"/>
        </xdr:cNvGrpSpPr>
      </xdr:nvGrpSpPr>
      <xdr:grpSpPr bwMode="auto">
        <a:xfrm>
          <a:off x="247650" y="22774275"/>
          <a:ext cx="5305425" cy="3552825"/>
          <a:chOff x="39461" y="21854639"/>
          <a:chExt cx="4082128" cy="2421854"/>
        </a:xfrm>
      </xdr:grpSpPr>
      <xdr:pic>
        <xdr:nvPicPr>
          <xdr:cNvPr id="2414" name="obr_5" descr="eco5.jpg">
            <a:extLst>
              <a:ext uri="{FF2B5EF4-FFF2-40B4-BE49-F238E27FC236}">
                <a16:creationId xmlns:a16="http://schemas.microsoft.com/office/drawing/2014/main" id="{4189449C-044D-4C17-9B07-EEE80AD9F078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61" y="21854639"/>
            <a:ext cx="4082128" cy="24218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D=...mm">
            <a:extLst>
              <a:ext uri="{FF2B5EF4-FFF2-40B4-BE49-F238E27FC236}">
                <a16:creationId xmlns:a16="http://schemas.microsoft.com/office/drawing/2014/main" id="{DD9F3621-42EB-477D-A5AC-3DAC1C50E1F2}"/>
              </a:ext>
            </a:extLst>
          </xdr:cNvPr>
          <xdr:cNvSpPr txBox="1"/>
        </xdr:nvSpPr>
        <xdr:spPr>
          <a:xfrm rot="20705021">
            <a:off x="2193917" y="22224735"/>
            <a:ext cx="1127254" cy="3051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cs-CZ" sz="800">
                <a:latin typeface="Franklin Gothic Medium" pitchFamily="34" charset="0"/>
              </a:rPr>
              <a:t>D =             mm</a:t>
            </a:r>
          </a:p>
        </xdr:txBody>
      </xdr:sp>
      <xdr:sp macro="" textlink="$R$8">
        <xdr:nvSpPr>
          <xdr:cNvPr id="5" name="D=&quot;R8&quot;">
            <a:extLst>
              <a:ext uri="{FF2B5EF4-FFF2-40B4-BE49-F238E27FC236}">
                <a16:creationId xmlns:a16="http://schemas.microsoft.com/office/drawing/2014/main" id="{0F656B4B-A56D-4301-9F48-40E3CF3B3E85}"/>
              </a:ext>
            </a:extLst>
          </xdr:cNvPr>
          <xdr:cNvSpPr txBox="1"/>
        </xdr:nvSpPr>
        <xdr:spPr>
          <a:xfrm rot="20739734">
            <a:off x="2333990" y="22244213"/>
            <a:ext cx="687025" cy="3051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fld id="{00B0D73B-690E-46D8-9255-B88AC2F5F437}" type="TxLink">
              <a:rPr lang="cs-CZ" sz="800">
                <a:latin typeface="Franklin Gothic Medium" pitchFamily="34" charset="0"/>
              </a:rPr>
              <a:t>2450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6" name="190mm">
            <a:extLst>
              <a:ext uri="{FF2B5EF4-FFF2-40B4-BE49-F238E27FC236}">
                <a16:creationId xmlns:a16="http://schemas.microsoft.com/office/drawing/2014/main" id="{3CBA901E-24B3-489A-A7E5-1A0E5C6DAF4D}"/>
              </a:ext>
            </a:extLst>
          </xdr:cNvPr>
          <xdr:cNvSpPr txBox="1"/>
        </xdr:nvSpPr>
        <xdr:spPr>
          <a:xfrm>
            <a:off x="1747018" y="22120848"/>
            <a:ext cx="180094" cy="5648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r>
              <a:rPr lang="cs-CZ" sz="800" baseline="0">
                <a:latin typeface="Franklin Gothic Medium" pitchFamily="34" charset="0"/>
              </a:rPr>
              <a:t>190 mm</a:t>
            </a:r>
          </a:p>
          <a:p>
            <a:pPr algn="l"/>
            <a:endParaRPr lang="cs-CZ" sz="1100"/>
          </a:p>
        </xdr:txBody>
      </xdr:sp>
      <xdr:sp macro="" textlink="$R$12">
        <xdr:nvSpPr>
          <xdr:cNvPr id="7" name="H=&quot;S12&quot;">
            <a:extLst>
              <a:ext uri="{FF2B5EF4-FFF2-40B4-BE49-F238E27FC236}">
                <a16:creationId xmlns:a16="http://schemas.microsoft.com/office/drawing/2014/main" id="{5AD3F9E0-8987-40CF-B3D5-700122437D68}"/>
              </a:ext>
            </a:extLst>
          </xdr:cNvPr>
          <xdr:cNvSpPr txBox="1"/>
        </xdr:nvSpPr>
        <xdr:spPr>
          <a:xfrm>
            <a:off x="3107727" y="22705210"/>
            <a:ext cx="231582" cy="5843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vert="vert270" wrap="square" rtlCol="0" anchor="t">
            <a:spAutoFit/>
          </a:bodyPr>
          <a:lstStyle/>
          <a:p>
            <a:pPr marL="0" indent="0" algn="l"/>
            <a:fld id="{7F540213-8807-485C-9086-5ADBBFE8ED25}" type="TxLink">
              <a:rPr lang="cs-CZ" sz="800">
                <a:solidFill>
                  <a:schemeClr val="tx1"/>
                </a:solidFill>
                <a:latin typeface="Franklin Gothic Medium" pitchFamily="34" charset="0"/>
                <a:ea typeface="+mn-ea"/>
                <a:cs typeface="+mn-cs"/>
              </a:rPr>
              <a:t>1970</a:t>
            </a:fld>
            <a:endParaRPr lang="cs-CZ" sz="8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endParaRPr>
          </a:p>
        </xdr:txBody>
      </xdr:sp>
      <xdr:sp macro="" textlink="">
        <xdr:nvSpPr>
          <xdr:cNvPr id="8" name="H=...mm">
            <a:extLst>
              <a:ext uri="{FF2B5EF4-FFF2-40B4-BE49-F238E27FC236}">
                <a16:creationId xmlns:a16="http://schemas.microsoft.com/office/drawing/2014/main" id="{3688DC67-6EFA-45DD-9D31-EC9AF2F9C1CB}"/>
              </a:ext>
            </a:extLst>
          </xdr:cNvPr>
          <xdr:cNvSpPr txBox="1"/>
        </xdr:nvSpPr>
        <xdr:spPr>
          <a:xfrm>
            <a:off x="3107727" y="22588337"/>
            <a:ext cx="173424" cy="824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r>
              <a:rPr lang="cs-CZ" sz="800">
                <a:latin typeface="Franklin Gothic Medium" pitchFamily="34" charset="0"/>
              </a:rPr>
              <a:t>H</a:t>
            </a:r>
            <a:r>
              <a:rPr lang="cs-CZ" sz="800" baseline="0">
                <a:latin typeface="Franklin Gothic Medium" pitchFamily="34" charset="0"/>
              </a:rPr>
              <a:t> =            mm</a:t>
            </a:r>
          </a:p>
          <a:p>
            <a:pPr algn="l"/>
            <a:endParaRPr lang="cs-CZ" sz="1100"/>
          </a:p>
        </xdr:txBody>
      </xdr:sp>
      <xdr:sp macro="" textlink="$J$72">
        <xdr:nvSpPr>
          <xdr:cNvPr id="9" name="B+230=&quot;F71&quot;">
            <a:extLst>
              <a:ext uri="{FF2B5EF4-FFF2-40B4-BE49-F238E27FC236}">
                <a16:creationId xmlns:a16="http://schemas.microsoft.com/office/drawing/2014/main" id="{D1325710-5DE5-4109-8C23-49B96E469B84}"/>
              </a:ext>
            </a:extLst>
          </xdr:cNvPr>
          <xdr:cNvSpPr txBox="1"/>
        </xdr:nvSpPr>
        <xdr:spPr>
          <a:xfrm>
            <a:off x="3681360" y="22971419"/>
            <a:ext cx="200104" cy="4869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fld id="{FBF68E38-9D4A-4764-AE57-35CA0C228919}" type="TxLink"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2230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10" name="B+230...mm">
            <a:extLst>
              <a:ext uri="{FF2B5EF4-FFF2-40B4-BE49-F238E27FC236}">
                <a16:creationId xmlns:a16="http://schemas.microsoft.com/office/drawing/2014/main" id="{390B0CDB-2C92-46B7-A515-C8B18984DC00}"/>
              </a:ext>
            </a:extLst>
          </xdr:cNvPr>
          <xdr:cNvSpPr txBox="1"/>
        </xdr:nvSpPr>
        <xdr:spPr>
          <a:xfrm>
            <a:off x="3668019" y="22796110"/>
            <a:ext cx="293486" cy="480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pPr algn="l"/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11" name="I=...mm">
            <a:extLst>
              <a:ext uri="{FF2B5EF4-FFF2-40B4-BE49-F238E27FC236}">
                <a16:creationId xmlns:a16="http://schemas.microsoft.com/office/drawing/2014/main" id="{F3953A0A-4BF5-4CEA-ADBA-A8F71176B429}"/>
              </a:ext>
            </a:extLst>
          </xdr:cNvPr>
          <xdr:cNvSpPr txBox="1"/>
        </xdr:nvSpPr>
        <xdr:spPr>
          <a:xfrm rot="1613868">
            <a:off x="3014345" y="22322128"/>
            <a:ext cx="913810" cy="3116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cs-CZ" sz="800">
                <a:latin typeface="Franklin Gothic Medium" pitchFamily="34" charset="0"/>
              </a:rPr>
              <a:t>I  =            mm</a:t>
            </a:r>
          </a:p>
        </xdr:txBody>
      </xdr:sp>
      <xdr:sp macro="" textlink="$E$142">
        <xdr:nvSpPr>
          <xdr:cNvPr id="12" name="I=A+220=&quot;D133&quot;">
            <a:extLst>
              <a:ext uri="{FF2B5EF4-FFF2-40B4-BE49-F238E27FC236}">
                <a16:creationId xmlns:a16="http://schemas.microsoft.com/office/drawing/2014/main" id="{5883BD4C-9671-46F3-A315-9B4743A3D833}"/>
              </a:ext>
            </a:extLst>
          </xdr:cNvPr>
          <xdr:cNvSpPr txBox="1"/>
        </xdr:nvSpPr>
        <xdr:spPr>
          <a:xfrm rot="1665797">
            <a:off x="3101057" y="22296157"/>
            <a:ext cx="586973" cy="480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fld id="{B09AE198-BF4F-464B-83E4-BE1103A63249}" type="TxLink">
              <a:rPr lang="cs-CZ" sz="800">
                <a:latin typeface="Franklin Gothic Medium" pitchFamily="34" charset="0"/>
              </a:rPr>
              <a:t>2220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13" name="A+140=&quot;E136&quot;..mm">
            <a:extLst>
              <a:ext uri="{FF2B5EF4-FFF2-40B4-BE49-F238E27FC236}">
                <a16:creationId xmlns:a16="http://schemas.microsoft.com/office/drawing/2014/main" id="{6A5D72CE-328E-46CF-8CC4-B7D35D97629A}"/>
              </a:ext>
            </a:extLst>
          </xdr:cNvPr>
          <xdr:cNvSpPr txBox="1"/>
        </xdr:nvSpPr>
        <xdr:spPr>
          <a:xfrm rot="1585130">
            <a:off x="2060515" y="22919476"/>
            <a:ext cx="747056" cy="4090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cs-CZ" sz="800">
                <a:latin typeface="Franklin Gothic Medium" pitchFamily="34" charset="0"/>
              </a:rPr>
              <a:t>mm</a:t>
            </a:r>
          </a:p>
        </xdr:txBody>
      </xdr:sp>
      <xdr:sp macro="" textlink="G140">
        <xdr:nvSpPr>
          <xdr:cNvPr id="14" name="A+140=&quot;E136&quot;skryta">
            <a:extLst>
              <a:ext uri="{FF2B5EF4-FFF2-40B4-BE49-F238E27FC236}">
                <a16:creationId xmlns:a16="http://schemas.microsoft.com/office/drawing/2014/main" id="{5EC54CB3-6918-4147-818F-68913E571D3B}"/>
              </a:ext>
            </a:extLst>
          </xdr:cNvPr>
          <xdr:cNvSpPr txBox="1"/>
        </xdr:nvSpPr>
        <xdr:spPr>
          <a:xfrm rot="1668915">
            <a:off x="1893761" y="22835068"/>
            <a:ext cx="740386" cy="3700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fld id="{FF9DA3F1-EA9C-4DB5-BC8C-DDEBAA52CCA2}" type="TxLink">
              <a:rPr lang="en-US" sz="800" b="0" i="0" u="none" strike="noStrike">
                <a:solidFill>
                  <a:srgbClr val="000000"/>
                </a:solidFill>
                <a:latin typeface="Franklin Gothic Medium"/>
              </a:rPr>
              <a:t>2140</a:t>
            </a:fld>
            <a:endParaRPr lang="cs-CZ" sz="800">
              <a:latin typeface="Franklin Gothic Medium" pitchFamily="34" charset="0"/>
            </a:endParaRPr>
          </a:p>
        </xdr:txBody>
      </xdr:sp>
    </xdr:grpSp>
    <xdr:clientData/>
  </xdr:twoCellAnchor>
  <xdr:twoCellAnchor editAs="absolute">
    <xdr:from>
      <xdr:col>14</xdr:col>
      <xdr:colOff>466725</xdr:colOff>
      <xdr:row>77</xdr:row>
      <xdr:rowOff>9525</xdr:rowOff>
    </xdr:from>
    <xdr:to>
      <xdr:col>22</xdr:col>
      <xdr:colOff>238125</xdr:colOff>
      <xdr:row>99</xdr:row>
      <xdr:rowOff>47625</xdr:rowOff>
    </xdr:to>
    <xdr:grpSp>
      <xdr:nvGrpSpPr>
        <xdr:cNvPr id="2357" name="ECO_4">
          <a:extLst>
            <a:ext uri="{FF2B5EF4-FFF2-40B4-BE49-F238E27FC236}">
              <a16:creationId xmlns:a16="http://schemas.microsoft.com/office/drawing/2014/main" id="{2D00B2A6-3CD8-4042-BA8C-E8DC71CF59D9}"/>
            </a:ext>
          </a:extLst>
        </xdr:cNvPr>
        <xdr:cNvGrpSpPr>
          <a:grpSpLocks noChangeAspect="1"/>
        </xdr:cNvGrpSpPr>
      </xdr:nvGrpSpPr>
      <xdr:grpSpPr bwMode="auto">
        <a:xfrm>
          <a:off x="7505700" y="12058650"/>
          <a:ext cx="3657600" cy="3181350"/>
          <a:chOff x="1476531" y="11791950"/>
          <a:chExt cx="3352487" cy="2924175"/>
        </a:xfrm>
      </xdr:grpSpPr>
      <xdr:pic>
        <xdr:nvPicPr>
          <xdr:cNvPr id="2412" name="obr4" descr="eco4.jpg">
            <a:extLst>
              <a:ext uri="{FF2B5EF4-FFF2-40B4-BE49-F238E27FC236}">
                <a16:creationId xmlns:a16="http://schemas.microsoft.com/office/drawing/2014/main" id="{F10CCEC6-2BD1-4A02-9223-697AB0CCCC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76531" y="11791950"/>
            <a:ext cx="3352487" cy="2924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" name="500mm">
            <a:extLst>
              <a:ext uri="{FF2B5EF4-FFF2-40B4-BE49-F238E27FC236}">
                <a16:creationId xmlns:a16="http://schemas.microsoft.com/office/drawing/2014/main" id="{FA7D8706-280A-45E1-9C57-F897EEDE3F71}"/>
              </a:ext>
            </a:extLst>
          </xdr:cNvPr>
          <xdr:cNvSpPr txBox="1"/>
        </xdr:nvSpPr>
        <xdr:spPr>
          <a:xfrm rot="20757023">
            <a:off x="1784897" y="12334761"/>
            <a:ext cx="727426" cy="2101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Franklin Gothic Medium" pitchFamily="34" charset="0"/>
              </a:rPr>
              <a:t>500 mm</a:t>
            </a:r>
          </a:p>
        </xdr:txBody>
      </xdr:sp>
    </xdr:grpSp>
    <xdr:clientData/>
  </xdr:twoCellAnchor>
  <xdr:twoCellAnchor>
    <xdr:from>
      <xdr:col>0</xdr:col>
      <xdr:colOff>161925</xdr:colOff>
      <xdr:row>104</xdr:row>
      <xdr:rowOff>57150</xdr:rowOff>
    </xdr:from>
    <xdr:to>
      <xdr:col>12</xdr:col>
      <xdr:colOff>314325</xdr:colOff>
      <xdr:row>130</xdr:row>
      <xdr:rowOff>133350</xdr:rowOff>
    </xdr:to>
    <xdr:grpSp>
      <xdr:nvGrpSpPr>
        <xdr:cNvPr id="2358" name="ECO_3-2">
          <a:extLst>
            <a:ext uri="{FF2B5EF4-FFF2-40B4-BE49-F238E27FC236}">
              <a16:creationId xmlns:a16="http://schemas.microsoft.com/office/drawing/2014/main" id="{58D6046E-3E19-4BD8-8EF7-3EC154DB8AFE}"/>
            </a:ext>
          </a:extLst>
        </xdr:cNvPr>
        <xdr:cNvGrpSpPr>
          <a:grpSpLocks/>
        </xdr:cNvGrpSpPr>
      </xdr:nvGrpSpPr>
      <xdr:grpSpPr bwMode="auto">
        <a:xfrm>
          <a:off x="161925" y="16002000"/>
          <a:ext cx="5981700" cy="3790950"/>
          <a:chOff x="158447" y="15249524"/>
          <a:chExt cx="5502399" cy="3649140"/>
        </a:xfrm>
      </xdr:grpSpPr>
      <xdr:pic>
        <xdr:nvPicPr>
          <xdr:cNvPr id="2397" name="obr_3-2" descr="eco3.jpg">
            <a:extLst>
              <a:ext uri="{FF2B5EF4-FFF2-40B4-BE49-F238E27FC236}">
                <a16:creationId xmlns:a16="http://schemas.microsoft.com/office/drawing/2014/main" id="{2F426CBD-3BE1-4597-9D42-7A62B5B0A1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8447" y="15249524"/>
            <a:ext cx="5502399" cy="3649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" name="100mm">
            <a:extLst>
              <a:ext uri="{FF2B5EF4-FFF2-40B4-BE49-F238E27FC236}">
                <a16:creationId xmlns:a16="http://schemas.microsoft.com/office/drawing/2014/main" id="{6B3D4E6F-CBA2-4C24-8934-C413549B5A3B}"/>
              </a:ext>
            </a:extLst>
          </xdr:cNvPr>
          <xdr:cNvSpPr txBox="1"/>
        </xdr:nvSpPr>
        <xdr:spPr>
          <a:xfrm rot="1647081">
            <a:off x="3245549" y="17770915"/>
            <a:ext cx="607823" cy="1925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21" name="100mm">
            <a:extLst>
              <a:ext uri="{FF2B5EF4-FFF2-40B4-BE49-F238E27FC236}">
                <a16:creationId xmlns:a16="http://schemas.microsoft.com/office/drawing/2014/main" id="{0BB2155F-3693-4758-8996-D93338F2ACA2}"/>
              </a:ext>
            </a:extLst>
          </xdr:cNvPr>
          <xdr:cNvSpPr txBox="1"/>
        </xdr:nvSpPr>
        <xdr:spPr>
          <a:xfrm rot="1647081">
            <a:off x="4909065" y="18660278"/>
            <a:ext cx="607823" cy="1925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22" name="300mm">
            <a:extLst>
              <a:ext uri="{FF2B5EF4-FFF2-40B4-BE49-F238E27FC236}">
                <a16:creationId xmlns:a16="http://schemas.microsoft.com/office/drawing/2014/main" id="{69C21555-F623-4A0C-A77A-EA89DA164033}"/>
              </a:ext>
            </a:extLst>
          </xdr:cNvPr>
          <xdr:cNvSpPr txBox="1"/>
        </xdr:nvSpPr>
        <xdr:spPr>
          <a:xfrm>
            <a:off x="4461195" y="15524585"/>
            <a:ext cx="607823" cy="1925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400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23" name="230mm">
            <a:extLst>
              <a:ext uri="{FF2B5EF4-FFF2-40B4-BE49-F238E27FC236}">
                <a16:creationId xmlns:a16="http://schemas.microsoft.com/office/drawing/2014/main" id="{D88B73E3-9A6F-4DBE-A5F3-F1A5DCF3FFA0}"/>
              </a:ext>
            </a:extLst>
          </xdr:cNvPr>
          <xdr:cNvSpPr txBox="1"/>
        </xdr:nvSpPr>
        <xdr:spPr>
          <a:xfrm>
            <a:off x="3605444" y="15341211"/>
            <a:ext cx="271921" cy="6143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230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24" name="200mm">
            <a:extLst>
              <a:ext uri="{FF2B5EF4-FFF2-40B4-BE49-F238E27FC236}">
                <a16:creationId xmlns:a16="http://schemas.microsoft.com/office/drawing/2014/main" id="{BD60D06F-1E04-49D3-81A3-2B6A573AD06E}"/>
              </a:ext>
            </a:extLst>
          </xdr:cNvPr>
          <xdr:cNvSpPr txBox="1"/>
        </xdr:nvSpPr>
        <xdr:spPr>
          <a:xfrm>
            <a:off x="3821381" y="15313705"/>
            <a:ext cx="607823" cy="1925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200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$B$7">
        <xdr:nvSpPr>
          <xdr:cNvPr id="25" name="B=&quot;B7&quot;">
            <a:extLst>
              <a:ext uri="{FF2B5EF4-FFF2-40B4-BE49-F238E27FC236}">
                <a16:creationId xmlns:a16="http://schemas.microsoft.com/office/drawing/2014/main" id="{704B09F9-4184-4713-996E-C6525A9D1452}"/>
              </a:ext>
            </a:extLst>
          </xdr:cNvPr>
          <xdr:cNvSpPr txBox="1"/>
        </xdr:nvSpPr>
        <xdr:spPr>
          <a:xfrm>
            <a:off x="4637144" y="17807589"/>
            <a:ext cx="271921" cy="3759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fld id="{CF976311-940C-4A4E-91CD-41A2BAD646F5}" type="TxLink"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2000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26" name="B=...mm">
            <a:extLst>
              <a:ext uri="{FF2B5EF4-FFF2-40B4-BE49-F238E27FC236}">
                <a16:creationId xmlns:a16="http://schemas.microsoft.com/office/drawing/2014/main" id="{55F8BD69-7919-4F56-A497-E434262DF876}"/>
              </a:ext>
            </a:extLst>
          </xdr:cNvPr>
          <xdr:cNvSpPr txBox="1"/>
        </xdr:nvSpPr>
        <xdr:spPr>
          <a:xfrm>
            <a:off x="4629146" y="17495854"/>
            <a:ext cx="295914" cy="8801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B</a:t>
            </a:r>
            <a:r>
              <a:rPr lang="cs-CZ" sz="800" baseline="0">
                <a:solidFill>
                  <a:sysClr val="windowText" lastClr="000000"/>
                </a:solidFill>
                <a:latin typeface="Franklin Gothic Medium" pitchFamily="34" charset="0"/>
              </a:rPr>
              <a:t> =           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$E$73">
        <xdr:nvSpPr>
          <xdr:cNvPr id="27" name="B+230=&quot;F71&quot;">
            <a:extLst>
              <a:ext uri="{FF2B5EF4-FFF2-40B4-BE49-F238E27FC236}">
                <a16:creationId xmlns:a16="http://schemas.microsoft.com/office/drawing/2014/main" id="{04E759B5-604B-4CAE-9510-67F1B5802DC5}"/>
              </a:ext>
            </a:extLst>
          </xdr:cNvPr>
          <xdr:cNvSpPr txBox="1"/>
        </xdr:nvSpPr>
        <xdr:spPr>
          <a:xfrm>
            <a:off x="5053023" y="17880939"/>
            <a:ext cx="271921" cy="3667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fld id="{0ED4ABBA-5834-4B5B-9715-EC2CE30F0FDB}" type="TxLink"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2230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28" name="B+230..mm">
            <a:extLst>
              <a:ext uri="{FF2B5EF4-FFF2-40B4-BE49-F238E27FC236}">
                <a16:creationId xmlns:a16="http://schemas.microsoft.com/office/drawing/2014/main" id="{8D86E6D0-1D88-44AE-A267-5FDB81C16912}"/>
              </a:ext>
            </a:extLst>
          </xdr:cNvPr>
          <xdr:cNvSpPr txBox="1"/>
        </xdr:nvSpPr>
        <xdr:spPr>
          <a:xfrm>
            <a:off x="5045025" y="17605878"/>
            <a:ext cx="295914" cy="385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29" name="1/2">
            <a:extLst>
              <a:ext uri="{FF2B5EF4-FFF2-40B4-BE49-F238E27FC236}">
                <a16:creationId xmlns:a16="http://schemas.microsoft.com/office/drawing/2014/main" id="{CDACD696-56A2-44C8-93FB-C505BF23FE87}"/>
              </a:ext>
            </a:extLst>
          </xdr:cNvPr>
          <xdr:cNvSpPr txBox="1"/>
        </xdr:nvSpPr>
        <xdr:spPr>
          <a:xfrm rot="1647081">
            <a:off x="3837377" y="16771527"/>
            <a:ext cx="607823" cy="1925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1/2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30" name="1/2">
            <a:extLst>
              <a:ext uri="{FF2B5EF4-FFF2-40B4-BE49-F238E27FC236}">
                <a16:creationId xmlns:a16="http://schemas.microsoft.com/office/drawing/2014/main" id="{34056D5A-D705-411B-B2F3-6EE27C36191B}"/>
              </a:ext>
            </a:extLst>
          </xdr:cNvPr>
          <xdr:cNvSpPr txBox="1"/>
        </xdr:nvSpPr>
        <xdr:spPr>
          <a:xfrm rot="1647081">
            <a:off x="4509181" y="17138275"/>
            <a:ext cx="615821" cy="1925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1/2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$B$6">
        <xdr:nvSpPr>
          <xdr:cNvPr id="94" name="A=&quot;B6&quot;">
            <a:extLst>
              <a:ext uri="{FF2B5EF4-FFF2-40B4-BE49-F238E27FC236}">
                <a16:creationId xmlns:a16="http://schemas.microsoft.com/office/drawing/2014/main" id="{F3DB6CDA-D616-46DD-99C7-739096489F52}"/>
              </a:ext>
            </a:extLst>
          </xdr:cNvPr>
          <xdr:cNvSpPr txBox="1"/>
        </xdr:nvSpPr>
        <xdr:spPr>
          <a:xfrm rot="1623024">
            <a:off x="3877365" y="17174950"/>
            <a:ext cx="543842" cy="2200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2C0FE777-F489-4DF0-95C2-6391B539FB9B}" type="TxLink"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2000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95" name="A=...mm">
            <a:extLst>
              <a:ext uri="{FF2B5EF4-FFF2-40B4-BE49-F238E27FC236}">
                <a16:creationId xmlns:a16="http://schemas.microsoft.com/office/drawing/2014/main" id="{76DE8D44-C323-4B6C-A0A2-2EF950C65A19}"/>
              </a:ext>
            </a:extLst>
          </xdr:cNvPr>
          <xdr:cNvSpPr txBox="1"/>
        </xdr:nvSpPr>
        <xdr:spPr>
          <a:xfrm rot="1625467">
            <a:off x="3693418" y="17202456"/>
            <a:ext cx="1015704" cy="238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A = </a:t>
            </a:r>
            <a:r>
              <a:rPr lang="cs-CZ" sz="800" baseline="0">
                <a:solidFill>
                  <a:sysClr val="windowText" lastClr="000000"/>
                </a:solidFill>
                <a:latin typeface="Franklin Gothic Medium" pitchFamily="34" charset="0"/>
              </a:rPr>
              <a:t>         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93" name="230mm">
            <a:extLst>
              <a:ext uri="{FF2B5EF4-FFF2-40B4-BE49-F238E27FC236}">
                <a16:creationId xmlns:a16="http://schemas.microsoft.com/office/drawing/2014/main" id="{79FA954C-267D-42C3-8B8B-DF60E7A679EB}"/>
              </a:ext>
            </a:extLst>
          </xdr:cNvPr>
          <xdr:cNvSpPr txBox="1"/>
        </xdr:nvSpPr>
        <xdr:spPr>
          <a:xfrm>
            <a:off x="4213267" y="15552091"/>
            <a:ext cx="263923" cy="6143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230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</xdr:grpSp>
    <xdr:clientData/>
  </xdr:twoCellAnchor>
  <xdr:twoCellAnchor>
    <xdr:from>
      <xdr:col>2</xdr:col>
      <xdr:colOff>361950</xdr:colOff>
      <xdr:row>76</xdr:row>
      <xdr:rowOff>57150</xdr:rowOff>
    </xdr:from>
    <xdr:to>
      <xdr:col>12</xdr:col>
      <xdr:colOff>219075</xdr:colOff>
      <xdr:row>101</xdr:row>
      <xdr:rowOff>28575</xdr:rowOff>
    </xdr:to>
    <xdr:grpSp>
      <xdr:nvGrpSpPr>
        <xdr:cNvPr id="2359" name="ECO_3-1">
          <a:extLst>
            <a:ext uri="{FF2B5EF4-FFF2-40B4-BE49-F238E27FC236}">
              <a16:creationId xmlns:a16="http://schemas.microsoft.com/office/drawing/2014/main" id="{8EEB22A5-2A56-43C8-9072-D528F76B85FA}"/>
            </a:ext>
          </a:extLst>
        </xdr:cNvPr>
        <xdr:cNvGrpSpPr>
          <a:grpSpLocks/>
        </xdr:cNvGrpSpPr>
      </xdr:nvGrpSpPr>
      <xdr:grpSpPr bwMode="auto">
        <a:xfrm>
          <a:off x="1333500" y="11963400"/>
          <a:ext cx="4714875" cy="3543300"/>
          <a:chOff x="1338146" y="11357229"/>
          <a:chExt cx="4226136" cy="3392280"/>
        </a:xfrm>
      </xdr:grpSpPr>
      <xdr:pic>
        <xdr:nvPicPr>
          <xdr:cNvPr id="2382" name="obr_3-1" descr="eco2.jpg">
            <a:extLst>
              <a:ext uri="{FF2B5EF4-FFF2-40B4-BE49-F238E27FC236}">
                <a16:creationId xmlns:a16="http://schemas.microsoft.com/office/drawing/2014/main" id="{24981110-316A-4A26-9B3C-D4BAB76802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8146" y="11357229"/>
            <a:ext cx="4226136" cy="3392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$B$7">
        <xdr:nvSpPr>
          <xdr:cNvPr id="33" name="B=&quot;B7&quot;">
            <a:extLst>
              <a:ext uri="{FF2B5EF4-FFF2-40B4-BE49-F238E27FC236}">
                <a16:creationId xmlns:a16="http://schemas.microsoft.com/office/drawing/2014/main" id="{391ABB08-2A7D-4B1F-90AD-28FB420BA2FF}"/>
              </a:ext>
            </a:extLst>
          </xdr:cNvPr>
          <xdr:cNvSpPr txBox="1"/>
        </xdr:nvSpPr>
        <xdr:spPr>
          <a:xfrm>
            <a:off x="4517441" y="13518440"/>
            <a:ext cx="271403" cy="3738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fld id="{C700E340-C97B-4879-8AB2-DABF20E13958}" type="TxLink"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2000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34" name="B=...mm">
            <a:extLst>
              <a:ext uri="{FF2B5EF4-FFF2-40B4-BE49-F238E27FC236}">
                <a16:creationId xmlns:a16="http://schemas.microsoft.com/office/drawing/2014/main" id="{4BF9CA95-71C7-4A36-BAB0-29DA07D41297}"/>
              </a:ext>
            </a:extLst>
          </xdr:cNvPr>
          <xdr:cNvSpPr txBox="1"/>
        </xdr:nvSpPr>
        <xdr:spPr>
          <a:xfrm>
            <a:off x="4509687" y="13181035"/>
            <a:ext cx="310175" cy="8936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B</a:t>
            </a:r>
            <a:r>
              <a:rPr lang="cs-CZ" sz="800" baseline="0">
                <a:solidFill>
                  <a:sysClr val="windowText" lastClr="000000"/>
                </a:solidFill>
                <a:latin typeface="Franklin Gothic Medium" pitchFamily="34" charset="0"/>
              </a:rPr>
              <a:t> =           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$B$6">
        <xdr:nvSpPr>
          <xdr:cNvPr id="35" name="A=&quot;B6&quot;">
            <a:extLst>
              <a:ext uri="{FF2B5EF4-FFF2-40B4-BE49-F238E27FC236}">
                <a16:creationId xmlns:a16="http://schemas.microsoft.com/office/drawing/2014/main" id="{D3EA0561-6471-4154-BE56-5513DF4FE43C}"/>
              </a:ext>
            </a:extLst>
          </xdr:cNvPr>
          <xdr:cNvSpPr txBox="1"/>
        </xdr:nvSpPr>
        <xdr:spPr>
          <a:xfrm rot="1612483">
            <a:off x="4261546" y="13080726"/>
            <a:ext cx="542806" cy="2188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1CBEC115-7474-457E-B479-20891D0C140F}" type="TxLink"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2000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36" name="A=...mm">
            <a:extLst>
              <a:ext uri="{FF2B5EF4-FFF2-40B4-BE49-F238E27FC236}">
                <a16:creationId xmlns:a16="http://schemas.microsoft.com/office/drawing/2014/main" id="{CF9DC79F-A563-407D-A809-447505203A1B}"/>
              </a:ext>
            </a:extLst>
          </xdr:cNvPr>
          <xdr:cNvSpPr txBox="1"/>
        </xdr:nvSpPr>
        <xdr:spPr>
          <a:xfrm rot="1616735">
            <a:off x="4083196" y="13117202"/>
            <a:ext cx="1015824" cy="2370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A = </a:t>
            </a:r>
            <a:r>
              <a:rPr lang="cs-CZ" sz="800" baseline="0">
                <a:solidFill>
                  <a:sysClr val="windowText" lastClr="000000"/>
                </a:solidFill>
                <a:latin typeface="Franklin Gothic Medium" pitchFamily="34" charset="0"/>
              </a:rPr>
              <a:t>         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$E$73">
        <xdr:nvSpPr>
          <xdr:cNvPr id="37" name="B+230=&quot;F71&quot;">
            <a:extLst>
              <a:ext uri="{FF2B5EF4-FFF2-40B4-BE49-F238E27FC236}">
                <a16:creationId xmlns:a16="http://schemas.microsoft.com/office/drawing/2014/main" id="{67148FA8-4344-477F-8B05-65677ABC899F}"/>
              </a:ext>
            </a:extLst>
          </xdr:cNvPr>
          <xdr:cNvSpPr txBox="1"/>
        </xdr:nvSpPr>
        <xdr:spPr>
          <a:xfrm>
            <a:off x="4928423" y="13536678"/>
            <a:ext cx="271403" cy="3738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fld id="{E32446BE-B34E-4D60-8E11-E1D2239BAD90}" type="TxLink"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2230</a:t>
            </a:fld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38" name="B+230...mm">
            <a:extLst>
              <a:ext uri="{FF2B5EF4-FFF2-40B4-BE49-F238E27FC236}">
                <a16:creationId xmlns:a16="http://schemas.microsoft.com/office/drawing/2014/main" id="{B46B42F8-DC0D-4252-9AE9-046C7A048120}"/>
              </a:ext>
            </a:extLst>
          </xdr:cNvPr>
          <xdr:cNvSpPr txBox="1"/>
        </xdr:nvSpPr>
        <xdr:spPr>
          <a:xfrm>
            <a:off x="4920669" y="13253988"/>
            <a:ext cx="302421" cy="4012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39" name="100mm">
            <a:extLst>
              <a:ext uri="{FF2B5EF4-FFF2-40B4-BE49-F238E27FC236}">
                <a16:creationId xmlns:a16="http://schemas.microsoft.com/office/drawing/2014/main" id="{9A62353E-0407-45CF-AD8C-DF11FEC297B3}"/>
              </a:ext>
            </a:extLst>
          </xdr:cNvPr>
          <xdr:cNvSpPr txBox="1"/>
        </xdr:nvSpPr>
        <xdr:spPr>
          <a:xfrm rot="1744296">
            <a:off x="3943617" y="13956153"/>
            <a:ext cx="620350" cy="2006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40" name="100mm">
            <a:extLst>
              <a:ext uri="{FF2B5EF4-FFF2-40B4-BE49-F238E27FC236}">
                <a16:creationId xmlns:a16="http://schemas.microsoft.com/office/drawing/2014/main" id="{10C890B9-57FD-47CA-B5C4-6EA6DE1708D1}"/>
              </a:ext>
            </a:extLst>
          </xdr:cNvPr>
          <xdr:cNvSpPr txBox="1"/>
        </xdr:nvSpPr>
        <xdr:spPr>
          <a:xfrm rot="1712455">
            <a:off x="4742318" y="14384748"/>
            <a:ext cx="628105" cy="2006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41" name="300mm">
            <a:extLst>
              <a:ext uri="{FF2B5EF4-FFF2-40B4-BE49-F238E27FC236}">
                <a16:creationId xmlns:a16="http://schemas.microsoft.com/office/drawing/2014/main" id="{F74AA7D7-7030-4702-A5F6-DD0B6836A557}"/>
              </a:ext>
            </a:extLst>
          </xdr:cNvPr>
          <xdr:cNvSpPr txBox="1"/>
        </xdr:nvSpPr>
        <xdr:spPr>
          <a:xfrm>
            <a:off x="4928423" y="11630800"/>
            <a:ext cx="620350" cy="2006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400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42" name="230mm">
            <a:extLst>
              <a:ext uri="{FF2B5EF4-FFF2-40B4-BE49-F238E27FC236}">
                <a16:creationId xmlns:a16="http://schemas.microsoft.com/office/drawing/2014/main" id="{213027EE-FE85-475E-A7B6-DD0075B9BF4A}"/>
              </a:ext>
            </a:extLst>
          </xdr:cNvPr>
          <xdr:cNvSpPr txBox="1"/>
        </xdr:nvSpPr>
        <xdr:spPr>
          <a:xfrm>
            <a:off x="4059933" y="11375467"/>
            <a:ext cx="279158" cy="6200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230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43" name="200mm">
            <a:extLst>
              <a:ext uri="{FF2B5EF4-FFF2-40B4-BE49-F238E27FC236}">
                <a16:creationId xmlns:a16="http://schemas.microsoft.com/office/drawing/2014/main" id="{F3A7BB34-42E1-470A-AD2C-2A920AECBC6B}"/>
              </a:ext>
            </a:extLst>
          </xdr:cNvPr>
          <xdr:cNvSpPr txBox="1"/>
        </xdr:nvSpPr>
        <xdr:spPr>
          <a:xfrm>
            <a:off x="4269301" y="11393705"/>
            <a:ext cx="628105" cy="2006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200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91" name="230mm">
            <a:extLst>
              <a:ext uri="{FF2B5EF4-FFF2-40B4-BE49-F238E27FC236}">
                <a16:creationId xmlns:a16="http://schemas.microsoft.com/office/drawing/2014/main" id="{5E6162F0-9B45-46A2-B3DD-B71AF0A87838}"/>
              </a:ext>
            </a:extLst>
          </xdr:cNvPr>
          <xdr:cNvSpPr txBox="1"/>
        </xdr:nvSpPr>
        <xdr:spPr>
          <a:xfrm>
            <a:off x="4672529" y="11630800"/>
            <a:ext cx="279158" cy="6200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230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mm</a:t>
            </a:r>
          </a:p>
        </xdr:txBody>
      </xdr:sp>
      <xdr:sp macro="" textlink="">
        <xdr:nvSpPr>
          <xdr:cNvPr id="96" name="1/2">
            <a:extLst>
              <a:ext uri="{FF2B5EF4-FFF2-40B4-BE49-F238E27FC236}">
                <a16:creationId xmlns:a16="http://schemas.microsoft.com/office/drawing/2014/main" id="{CBAA438B-A6BA-4E1C-8296-EF6078148C76}"/>
              </a:ext>
            </a:extLst>
          </xdr:cNvPr>
          <xdr:cNvSpPr txBox="1"/>
        </xdr:nvSpPr>
        <xdr:spPr>
          <a:xfrm rot="1626889">
            <a:off x="4207266" y="12743322"/>
            <a:ext cx="442000" cy="2006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1/2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98" name="1/2">
            <a:extLst>
              <a:ext uri="{FF2B5EF4-FFF2-40B4-BE49-F238E27FC236}">
                <a16:creationId xmlns:a16="http://schemas.microsoft.com/office/drawing/2014/main" id="{DF7A3CCE-948D-43C8-B336-FC2D04C73A58}"/>
              </a:ext>
            </a:extLst>
          </xdr:cNvPr>
          <xdr:cNvSpPr txBox="1"/>
        </xdr:nvSpPr>
        <xdr:spPr>
          <a:xfrm rot="1626889">
            <a:off x="4641511" y="12953060"/>
            <a:ext cx="434245" cy="2006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1/2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</xdr:grpSp>
    <xdr:clientData/>
  </xdr:twoCellAnchor>
  <xdr:twoCellAnchor>
    <xdr:from>
      <xdr:col>13</xdr:col>
      <xdr:colOff>247650</xdr:colOff>
      <xdr:row>20</xdr:row>
      <xdr:rowOff>9525</xdr:rowOff>
    </xdr:from>
    <xdr:to>
      <xdr:col>13</xdr:col>
      <xdr:colOff>409575</xdr:colOff>
      <xdr:row>21</xdr:row>
      <xdr:rowOff>9525</xdr:rowOff>
    </xdr:to>
    <xdr:grpSp>
      <xdr:nvGrpSpPr>
        <xdr:cNvPr id="2360" name="ECO_2_pracovní plocha">
          <a:extLst>
            <a:ext uri="{FF2B5EF4-FFF2-40B4-BE49-F238E27FC236}">
              <a16:creationId xmlns:a16="http://schemas.microsoft.com/office/drawing/2014/main" id="{C3C767D7-4212-4003-9F1E-DBBADB58F6A4}"/>
            </a:ext>
          </a:extLst>
        </xdr:cNvPr>
        <xdr:cNvGrpSpPr>
          <a:grpSpLocks noChangeAspect="1"/>
        </xdr:cNvGrpSpPr>
      </xdr:nvGrpSpPr>
      <xdr:grpSpPr bwMode="auto">
        <a:xfrm>
          <a:off x="6800850" y="3371850"/>
          <a:ext cx="161925" cy="161925"/>
          <a:chOff x="8" y="273"/>
          <a:chExt cx="18" cy="18"/>
        </a:xfrm>
      </xdr:grpSpPr>
      <xdr:sp macro="" textlink="">
        <xdr:nvSpPr>
          <xdr:cNvPr id="2380" name="AutoShape 18" hidden="1">
            <a:extLst>
              <a:ext uri="{FF2B5EF4-FFF2-40B4-BE49-F238E27FC236}">
                <a16:creationId xmlns:a16="http://schemas.microsoft.com/office/drawing/2014/main" id="{4F017E3E-2B84-4469-A319-5551D626701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8" y="273"/>
            <a:ext cx="16" cy="1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81" name="Rectangle 20">
            <a:extLst>
              <a:ext uri="{FF2B5EF4-FFF2-40B4-BE49-F238E27FC236}">
                <a16:creationId xmlns:a16="http://schemas.microsoft.com/office/drawing/2014/main" id="{AAC832A4-DF61-4B23-B405-90009BD9AF8E}"/>
              </a:ext>
            </a:extLst>
          </xdr:cNvPr>
          <xdr:cNvSpPr>
            <a:spLocks noChangeArrowheads="1"/>
          </xdr:cNvSpPr>
        </xdr:nvSpPr>
        <xdr:spPr bwMode="auto">
          <a:xfrm>
            <a:off x="10" y="275"/>
            <a:ext cx="16" cy="16"/>
          </a:xfrm>
          <a:prstGeom prst="rect">
            <a:avLst/>
          </a:prstGeom>
          <a:solidFill>
            <a:srgbClr val="C1C0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2</xdr:col>
      <xdr:colOff>438150</xdr:colOff>
      <xdr:row>39</xdr:row>
      <xdr:rowOff>0</xdr:rowOff>
    </xdr:from>
    <xdr:to>
      <xdr:col>8</xdr:col>
      <xdr:colOff>95250</xdr:colOff>
      <xdr:row>62</xdr:row>
      <xdr:rowOff>57150</xdr:rowOff>
    </xdr:to>
    <xdr:pic>
      <xdr:nvPicPr>
        <xdr:cNvPr id="2361" name="obr_1-3_vodováha" descr="obr_1/3">
          <a:extLst>
            <a:ext uri="{FF2B5EF4-FFF2-40B4-BE49-F238E27FC236}">
              <a16:creationId xmlns:a16="http://schemas.microsoft.com/office/drawing/2014/main" id="{1583BDFC-EDDD-44F3-900D-DAE8F4EFD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210300"/>
          <a:ext cx="2857500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35</xdr:row>
      <xdr:rowOff>0</xdr:rowOff>
    </xdr:from>
    <xdr:to>
      <xdr:col>0</xdr:col>
      <xdr:colOff>361950</xdr:colOff>
      <xdr:row>35</xdr:row>
      <xdr:rowOff>142875</xdr:rowOff>
    </xdr:to>
    <xdr:pic>
      <xdr:nvPicPr>
        <xdr:cNvPr id="2362" name="ECO_1_pracovní plocha" descr="eco0.jpg">
          <a:extLst>
            <a:ext uri="{FF2B5EF4-FFF2-40B4-BE49-F238E27FC236}">
              <a16:creationId xmlns:a16="http://schemas.microsoft.com/office/drawing/2014/main" id="{EAF1F10E-E982-4709-B665-AF465494F1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59" t="22850" r="33305" b="68060"/>
        <a:stretch>
          <a:fillRect/>
        </a:stretch>
      </xdr:blipFill>
      <xdr:spPr bwMode="auto">
        <a:xfrm>
          <a:off x="219075" y="556260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28575</xdr:colOff>
      <xdr:row>11</xdr:row>
      <xdr:rowOff>9525</xdr:rowOff>
    </xdr:from>
    <xdr:to>
      <xdr:col>11</xdr:col>
      <xdr:colOff>180975</xdr:colOff>
      <xdr:row>33</xdr:row>
      <xdr:rowOff>57150</xdr:rowOff>
    </xdr:to>
    <xdr:grpSp>
      <xdr:nvGrpSpPr>
        <xdr:cNvPr id="2363" name="ECO_1-2" descr="obr_1/2">
          <a:extLst>
            <a:ext uri="{FF2B5EF4-FFF2-40B4-BE49-F238E27FC236}">
              <a16:creationId xmlns:a16="http://schemas.microsoft.com/office/drawing/2014/main" id="{0C9B2FAB-2B2C-4D8B-BE9D-7B5A70D0CDD6}"/>
            </a:ext>
          </a:extLst>
        </xdr:cNvPr>
        <xdr:cNvGrpSpPr>
          <a:grpSpLocks noChangeAspect="1"/>
        </xdr:cNvGrpSpPr>
      </xdr:nvGrpSpPr>
      <xdr:grpSpPr bwMode="auto">
        <a:xfrm>
          <a:off x="3914775" y="1914525"/>
          <a:ext cx="1609725" cy="3419475"/>
          <a:chOff x="4133844" y="21231226"/>
          <a:chExt cx="1805046" cy="3657232"/>
        </a:xfrm>
      </xdr:grpSpPr>
      <xdr:pic>
        <xdr:nvPicPr>
          <xdr:cNvPr id="2375" name="obr1-2" descr="eco-1.jpg">
            <a:extLst>
              <a:ext uri="{FF2B5EF4-FFF2-40B4-BE49-F238E27FC236}">
                <a16:creationId xmlns:a16="http://schemas.microsoft.com/office/drawing/2014/main" id="{B55C5C66-2230-43A7-8601-C6B8ECA14F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8005"/>
          <a:stretch>
            <a:fillRect/>
          </a:stretch>
        </xdr:blipFill>
        <xdr:spPr bwMode="auto">
          <a:xfrm>
            <a:off x="4136816" y="21231226"/>
            <a:ext cx="1688119" cy="3114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6" name="ukončení venkovní...">
            <a:extLst>
              <a:ext uri="{FF2B5EF4-FFF2-40B4-BE49-F238E27FC236}">
                <a16:creationId xmlns:a16="http://schemas.microsoft.com/office/drawing/2014/main" id="{96D55E90-8039-453B-A0E4-6F978EE29EC8}"/>
              </a:ext>
            </a:extLst>
          </xdr:cNvPr>
          <xdr:cNvSpPr txBox="1"/>
        </xdr:nvSpPr>
        <xdr:spPr>
          <a:xfrm>
            <a:off x="4133844" y="24195723"/>
            <a:ext cx="951573" cy="6927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ukončení venkovní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podlahy sklon </a:t>
            </a:r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min.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8°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77" name="ukončení vnitřní...">
            <a:extLst>
              <a:ext uri="{FF2B5EF4-FFF2-40B4-BE49-F238E27FC236}">
                <a16:creationId xmlns:a16="http://schemas.microsoft.com/office/drawing/2014/main" id="{B284C94C-F1EC-48BD-A846-8AEACBFC57A0}"/>
              </a:ext>
            </a:extLst>
          </xdr:cNvPr>
          <xdr:cNvSpPr txBox="1"/>
        </xdr:nvSpPr>
        <xdr:spPr>
          <a:xfrm>
            <a:off x="4987317" y="24195723"/>
            <a:ext cx="951573" cy="4584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ukončení </a:t>
            </a:r>
          </a:p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vnitřní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podlahy 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78" name="podlaha">
            <a:extLst>
              <a:ext uri="{FF2B5EF4-FFF2-40B4-BE49-F238E27FC236}">
                <a16:creationId xmlns:a16="http://schemas.microsoft.com/office/drawing/2014/main" id="{30613E67-29ED-4E28-B351-2FD01BC41C44}"/>
              </a:ext>
            </a:extLst>
          </xdr:cNvPr>
          <xdr:cNvSpPr txBox="1"/>
        </xdr:nvSpPr>
        <xdr:spPr>
          <a:xfrm>
            <a:off x="5183517" y="23513176"/>
            <a:ext cx="647462" cy="2241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podlaha</a:t>
            </a:r>
          </a:p>
        </xdr:txBody>
      </xdr:sp>
      <xdr:sp macro="" textlink="">
        <xdr:nvSpPr>
          <xdr:cNvPr id="79" name="strop">
            <a:extLst>
              <a:ext uri="{FF2B5EF4-FFF2-40B4-BE49-F238E27FC236}">
                <a16:creationId xmlns:a16="http://schemas.microsoft.com/office/drawing/2014/main" id="{FA8A1155-8B50-4891-8542-BD117835ED1A}"/>
              </a:ext>
            </a:extLst>
          </xdr:cNvPr>
          <xdr:cNvSpPr txBox="1"/>
        </xdr:nvSpPr>
        <xdr:spPr>
          <a:xfrm>
            <a:off x="5350288" y="21801713"/>
            <a:ext cx="539552" cy="2139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strop</a:t>
            </a:r>
          </a:p>
        </xdr:txBody>
      </xdr:sp>
    </xdr:grpSp>
    <xdr:clientData/>
  </xdr:twoCellAnchor>
  <xdr:twoCellAnchor editAs="oneCell">
    <xdr:from>
      <xdr:col>0</xdr:col>
      <xdr:colOff>133350</xdr:colOff>
      <xdr:row>8</xdr:row>
      <xdr:rowOff>104775</xdr:rowOff>
    </xdr:from>
    <xdr:to>
      <xdr:col>7</xdr:col>
      <xdr:colOff>428625</xdr:colOff>
      <xdr:row>30</xdr:row>
      <xdr:rowOff>114300</xdr:rowOff>
    </xdr:to>
    <xdr:grpSp>
      <xdr:nvGrpSpPr>
        <xdr:cNvPr id="2364" name="ECO_1-1" descr="obr_1/1">
          <a:extLst>
            <a:ext uri="{FF2B5EF4-FFF2-40B4-BE49-F238E27FC236}">
              <a16:creationId xmlns:a16="http://schemas.microsoft.com/office/drawing/2014/main" id="{022A1E95-7E80-481F-A343-5C766D446D61}"/>
            </a:ext>
          </a:extLst>
        </xdr:cNvPr>
        <xdr:cNvGrpSpPr>
          <a:grpSpLocks noChangeAspect="1"/>
        </xdr:cNvGrpSpPr>
      </xdr:nvGrpSpPr>
      <xdr:grpSpPr bwMode="auto">
        <a:xfrm>
          <a:off x="133350" y="1524000"/>
          <a:ext cx="3695700" cy="3438525"/>
          <a:chOff x="234246" y="1542243"/>
          <a:chExt cx="3964768" cy="4184332"/>
        </a:xfrm>
      </xdr:grpSpPr>
      <xdr:pic>
        <xdr:nvPicPr>
          <xdr:cNvPr id="2365" name="obr_1-1" descr="eco0.jpg">
            <a:extLst>
              <a:ext uri="{FF2B5EF4-FFF2-40B4-BE49-F238E27FC236}">
                <a16:creationId xmlns:a16="http://schemas.microsoft.com/office/drawing/2014/main" id="{A3732BCF-C552-45E3-94A8-90005E2A46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246" y="1542243"/>
            <a:ext cx="3964768" cy="41843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2" name="min.230mm">
            <a:extLst>
              <a:ext uri="{FF2B5EF4-FFF2-40B4-BE49-F238E27FC236}">
                <a16:creationId xmlns:a16="http://schemas.microsoft.com/office/drawing/2014/main" id="{2C9BC50F-8162-4CB4-9BF0-DB01AE2FCECC}"/>
              </a:ext>
            </a:extLst>
          </xdr:cNvPr>
          <xdr:cNvSpPr txBox="1"/>
        </xdr:nvSpPr>
        <xdr:spPr>
          <a:xfrm>
            <a:off x="2108841" y="2666565"/>
            <a:ext cx="993535" cy="2434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min.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230 mm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83" name="min.100mm">
            <a:extLst>
              <a:ext uri="{FF2B5EF4-FFF2-40B4-BE49-F238E27FC236}">
                <a16:creationId xmlns:a16="http://schemas.microsoft.com/office/drawing/2014/main" id="{C6790ED4-2442-4F00-A229-120B3E018BC1}"/>
              </a:ext>
            </a:extLst>
          </xdr:cNvPr>
          <xdr:cNvSpPr txBox="1"/>
        </xdr:nvSpPr>
        <xdr:spPr>
          <a:xfrm>
            <a:off x="2868052" y="4567480"/>
            <a:ext cx="1087265" cy="255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r"/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min.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100 mm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84" name="min.100mm">
            <a:extLst>
              <a:ext uri="{FF2B5EF4-FFF2-40B4-BE49-F238E27FC236}">
                <a16:creationId xmlns:a16="http://schemas.microsoft.com/office/drawing/2014/main" id="{65850482-8E76-4B78-B087-BD52DB88D342}"/>
              </a:ext>
            </a:extLst>
          </xdr:cNvPr>
          <xdr:cNvSpPr txBox="1"/>
        </xdr:nvSpPr>
        <xdr:spPr>
          <a:xfrm>
            <a:off x="918473" y="4602253"/>
            <a:ext cx="984162" cy="255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min.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100 mm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">
        <xdr:nvSpPr>
          <xdr:cNvPr id="85" name="L=D+50&quot;E6&quot;...mm">
            <a:extLst>
              <a:ext uri="{FF2B5EF4-FFF2-40B4-BE49-F238E27FC236}">
                <a16:creationId xmlns:a16="http://schemas.microsoft.com/office/drawing/2014/main" id="{2F09C47A-7E22-4CC9-8A7E-CC588C620713}"/>
              </a:ext>
            </a:extLst>
          </xdr:cNvPr>
          <xdr:cNvSpPr txBox="1"/>
        </xdr:nvSpPr>
        <xdr:spPr>
          <a:xfrm>
            <a:off x="2886798" y="1959517"/>
            <a:ext cx="1049773" cy="2434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L =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          mm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$J$6">
        <xdr:nvSpPr>
          <xdr:cNvPr id="86" name="L=&quot;E6&quot;skryte">
            <a:extLst>
              <a:ext uri="{FF2B5EF4-FFF2-40B4-BE49-F238E27FC236}">
                <a16:creationId xmlns:a16="http://schemas.microsoft.com/office/drawing/2014/main" id="{3ADD7486-4F05-4886-96F2-01A7D07A380D}"/>
              </a:ext>
            </a:extLst>
          </xdr:cNvPr>
          <xdr:cNvSpPr txBox="1"/>
        </xdr:nvSpPr>
        <xdr:spPr>
          <a:xfrm>
            <a:off x="3046138" y="1959517"/>
            <a:ext cx="487395" cy="255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B8BBCBD7-B325-4054-A81C-179CACB8D81D}" type="TxLink">
              <a:rPr lang="cs-CZ" sz="800">
                <a:solidFill>
                  <a:sysClr val="windowText" lastClr="000000"/>
                </a:solidFill>
                <a:latin typeface="Franklin Gothic Medium" pitchFamily="34" charset="0"/>
              </a:rPr>
              <a:t>2500</a:t>
            </a:fld>
            <a:endParaRPr lang="cs-CZ" sz="800"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$B$7">
        <xdr:nvSpPr>
          <xdr:cNvPr id="87" name="B=&quot;B7&quot;">
            <a:extLst>
              <a:ext uri="{FF2B5EF4-FFF2-40B4-BE49-F238E27FC236}">
                <a16:creationId xmlns:a16="http://schemas.microsoft.com/office/drawing/2014/main" id="{CFB4362C-A364-4C60-B783-C77B354E494D}"/>
              </a:ext>
            </a:extLst>
          </xdr:cNvPr>
          <xdr:cNvSpPr txBox="1"/>
        </xdr:nvSpPr>
        <xdr:spPr>
          <a:xfrm>
            <a:off x="1415241" y="3721341"/>
            <a:ext cx="206205" cy="4636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fld id="{DDDE0A98-56BA-43FF-BC99-99E4619626D3}" type="TxLink">
              <a:rPr lang="cs-CZ" sz="800">
                <a:latin typeface="Franklin Gothic Medium" pitchFamily="34" charset="0"/>
              </a:rPr>
              <a:t>2000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88" name="B=...mm">
            <a:extLst>
              <a:ext uri="{FF2B5EF4-FFF2-40B4-BE49-F238E27FC236}">
                <a16:creationId xmlns:a16="http://schemas.microsoft.com/office/drawing/2014/main" id="{44E9DD03-92C5-46A6-AB4E-1D4725E5328F}"/>
              </a:ext>
            </a:extLst>
          </xdr:cNvPr>
          <xdr:cNvSpPr txBox="1"/>
        </xdr:nvSpPr>
        <xdr:spPr>
          <a:xfrm>
            <a:off x="1424614" y="3304067"/>
            <a:ext cx="290562" cy="10895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B =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          mm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  <xdr:sp macro="" textlink="$B$6">
        <xdr:nvSpPr>
          <xdr:cNvPr id="89" name="A=&quot;B6&quot;">
            <a:extLst>
              <a:ext uri="{FF2B5EF4-FFF2-40B4-BE49-F238E27FC236}">
                <a16:creationId xmlns:a16="http://schemas.microsoft.com/office/drawing/2014/main" id="{97841744-7743-44D3-94C5-E77CFD69AFC6}"/>
              </a:ext>
            </a:extLst>
          </xdr:cNvPr>
          <xdr:cNvSpPr txBox="1"/>
        </xdr:nvSpPr>
        <xdr:spPr>
          <a:xfrm>
            <a:off x="1986992" y="4289298"/>
            <a:ext cx="515514" cy="2086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F5DD548A-2A99-456A-9873-ADCA96B4E7A2}" type="TxLink">
              <a:rPr lang="cs-CZ" sz="800">
                <a:latin typeface="Franklin Gothic Medium" pitchFamily="34" charset="0"/>
              </a:rPr>
              <a:t>2000</a:t>
            </a:fld>
            <a:endParaRPr lang="cs-CZ" sz="800">
              <a:latin typeface="Franklin Gothic Medium" pitchFamily="34" charset="0"/>
            </a:endParaRPr>
          </a:p>
        </xdr:txBody>
      </xdr:sp>
      <xdr:sp macro="" textlink="">
        <xdr:nvSpPr>
          <xdr:cNvPr id="90" name="A=...mm">
            <a:extLst>
              <a:ext uri="{FF2B5EF4-FFF2-40B4-BE49-F238E27FC236}">
                <a16:creationId xmlns:a16="http://schemas.microsoft.com/office/drawing/2014/main" id="{329464B9-1222-49C4-A13B-26B98D687742}"/>
              </a:ext>
            </a:extLst>
          </xdr:cNvPr>
          <xdr:cNvSpPr txBox="1"/>
        </xdr:nvSpPr>
        <xdr:spPr>
          <a:xfrm>
            <a:off x="1808906" y="4289298"/>
            <a:ext cx="1021654" cy="2434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A =</a:t>
            </a:r>
            <a:r>
              <a:rPr lang="cs-CZ" sz="800" baseline="0">
                <a:ln>
                  <a:noFill/>
                </a:ln>
                <a:solidFill>
                  <a:sysClr val="windowText" lastClr="000000"/>
                </a:solidFill>
                <a:latin typeface="Franklin Gothic Medium" pitchFamily="34" charset="0"/>
              </a:rPr>
              <a:t>           mm</a:t>
            </a:r>
            <a:endParaRPr lang="cs-CZ" sz="800">
              <a:ln>
                <a:noFill/>
              </a:ln>
              <a:solidFill>
                <a:sysClr val="windowText" lastClr="000000"/>
              </a:solidFill>
              <a:latin typeface="Franklin Gothic Medium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A200"/>
  <sheetViews>
    <sheetView showGridLines="0" tabSelected="1" view="pageLayout" zoomScaleNormal="100" workbookViewId="0">
      <selection activeCell="B6" sqref="B6"/>
    </sheetView>
  </sheetViews>
  <sheetFormatPr defaultRowHeight="11.25" x14ac:dyDescent="0.2"/>
  <cols>
    <col min="4" max="4" width="9.33203125" customWidth="1"/>
    <col min="11" max="12" width="9.33203125" customWidth="1"/>
    <col min="13" max="13" width="14" customWidth="1"/>
    <col min="26" max="26" width="14.1640625" customWidth="1"/>
  </cols>
  <sheetData>
    <row r="1" spans="1:26" ht="20.85" customHeight="1" x14ac:dyDescent="0.35">
      <c r="A1" s="1"/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1"/>
      <c r="O1" s="58" t="s">
        <v>0</v>
      </c>
      <c r="P1" s="58"/>
      <c r="Q1" s="58"/>
      <c r="R1" s="58"/>
      <c r="S1" s="58"/>
      <c r="T1" s="58"/>
      <c r="U1" s="58"/>
      <c r="V1" s="58"/>
      <c r="W1" s="58"/>
      <c r="X1" s="58"/>
      <c r="Y1" s="58"/>
      <c r="Z1" s="15"/>
    </row>
    <row r="2" spans="1:26" ht="11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">
      <c r="A3" s="3"/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3"/>
      <c r="O3" s="59" t="s">
        <v>9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15"/>
    </row>
    <row r="4" spans="1:26" ht="14.1" customHeight="1" x14ac:dyDescent="0.3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2"/>
    </row>
    <row r="5" spans="1:26" ht="12.75" x14ac:dyDescent="0.25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4" t="s">
        <v>31</v>
      </c>
      <c r="O5" s="61"/>
      <c r="P5" s="61"/>
      <c r="Q5" s="61"/>
      <c r="R5" s="11">
        <f>IF(B6&gt;=5251,"NELZE",IF(B6&lt;=5250,B6))</f>
        <v>2000</v>
      </c>
      <c r="S5" s="68" t="s">
        <v>38</v>
      </c>
      <c r="T5" s="61"/>
      <c r="U5" s="61"/>
      <c r="V5" s="61"/>
      <c r="W5" s="61"/>
      <c r="X5" s="61"/>
      <c r="Y5" s="61"/>
      <c r="Z5" s="2"/>
    </row>
    <row r="6" spans="1:26" ht="12.75" customHeight="1" x14ac:dyDescent="0.25">
      <c r="A6" s="8" t="s">
        <v>2</v>
      </c>
      <c r="B6" s="39">
        <v>2000</v>
      </c>
      <c r="C6" s="7" t="s">
        <v>3</v>
      </c>
      <c r="D6" s="41"/>
      <c r="E6" s="69" t="str">
        <f>IF(B6&gt;=5251,"VRATA NELZE VYROBIT - max. 5250 mm",IF(B6&lt;=5250,""))</f>
        <v/>
      </c>
      <c r="F6" s="7"/>
      <c r="G6" s="7"/>
      <c r="H6" s="7"/>
      <c r="I6" s="7"/>
      <c r="J6" s="41">
        <f>R8+VALUE(50)</f>
        <v>2500</v>
      </c>
      <c r="K6" s="7"/>
      <c r="L6" s="7"/>
      <c r="M6" s="7"/>
      <c r="N6" s="68" t="s">
        <v>32</v>
      </c>
      <c r="O6" s="61"/>
      <c r="P6" s="61"/>
      <c r="Q6" s="61"/>
      <c r="R6" s="11">
        <f>IF(B7&gt;=3001,"NELZE",IF(B7&lt;=3000,B7))</f>
        <v>2000</v>
      </c>
      <c r="S6" s="68" t="s">
        <v>39</v>
      </c>
      <c r="T6" s="61"/>
      <c r="U6" s="61"/>
      <c r="V6" s="61"/>
      <c r="W6" s="61"/>
      <c r="X6" s="61"/>
      <c r="Y6" s="61"/>
      <c r="Z6" s="2"/>
    </row>
    <row r="7" spans="1:26" ht="12.75" x14ac:dyDescent="0.25">
      <c r="A7" s="8" t="s">
        <v>4</v>
      </c>
      <c r="B7" s="39">
        <v>2000</v>
      </c>
      <c r="C7" s="7" t="s">
        <v>3</v>
      </c>
      <c r="D7" s="7"/>
      <c r="E7" s="7" t="str">
        <f>IF(B7&lt;=1899,"VRATA NELZE VYROBIT - min. 1900mm",IF(B7&gt;=3001,"VRATA NELZE VYROBIT - max. 3000mm",IF(B7&lt;=3000,"")))</f>
        <v/>
      </c>
      <c r="F7" s="7"/>
      <c r="G7" s="7"/>
      <c r="H7" s="7"/>
      <c r="I7" s="7"/>
      <c r="J7" s="7"/>
      <c r="K7" s="7"/>
      <c r="L7" s="7"/>
      <c r="M7" s="7"/>
      <c r="N7" s="68" t="s">
        <v>36</v>
      </c>
      <c r="O7" s="61"/>
      <c r="P7" s="61"/>
      <c r="Q7" s="10"/>
      <c r="R7" s="10"/>
      <c r="S7" s="10" t="s">
        <v>37</v>
      </c>
      <c r="T7" s="10"/>
      <c r="U7" s="10"/>
      <c r="V7" s="10"/>
      <c r="W7" s="10"/>
      <c r="X7" s="10"/>
      <c r="Y7" s="10"/>
      <c r="Z7" s="2"/>
    </row>
    <row r="8" spans="1:26" ht="12.75" x14ac:dyDescent="0.25">
      <c r="A8" s="9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61" t="s">
        <v>10</v>
      </c>
      <c r="O8" s="61"/>
      <c r="P8" s="61"/>
      <c r="Q8" s="61"/>
      <c r="R8" s="11" t="str">
        <f>IF(B7&gt;=3001,"NELZE",IF(B7&gt;=2751,"3450",IF(B7&gt;=2491,"3200",IF(B7&gt;=2341,"2850",IF(B7&gt;=2131,"2700",IF(B7&gt;=1900,"2450","NELZE"))))))</f>
        <v>2450</v>
      </c>
      <c r="S8" s="10" t="s">
        <v>3</v>
      </c>
      <c r="T8" s="10"/>
      <c r="U8" s="10"/>
      <c r="V8" s="10"/>
      <c r="W8" s="10"/>
      <c r="X8" s="10"/>
      <c r="Y8" s="10"/>
      <c r="Z8" s="2"/>
    </row>
    <row r="9" spans="1:26" ht="12.7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61" t="s">
        <v>11</v>
      </c>
      <c r="O9" s="61"/>
      <c r="P9" s="61"/>
      <c r="Q9" s="61"/>
      <c r="R9" s="11">
        <f>B7+VALUE(150)</f>
        <v>2150</v>
      </c>
      <c r="S9" s="61" t="s">
        <v>3</v>
      </c>
      <c r="T9" s="12"/>
      <c r="U9" s="12"/>
      <c r="V9" s="12"/>
      <c r="W9" s="12"/>
      <c r="X9" s="12"/>
      <c r="Y9" s="12"/>
    </row>
    <row r="10" spans="1:26" ht="12.75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61" t="s">
        <v>12</v>
      </c>
      <c r="O10" s="61"/>
      <c r="P10" s="61"/>
      <c r="Q10" s="61"/>
      <c r="R10" s="11">
        <f>B7+VALUE(10)</f>
        <v>2010</v>
      </c>
      <c r="S10" s="61" t="s">
        <v>3</v>
      </c>
      <c r="U10" s="14">
        <f>B7+VALUE(270)</f>
        <v>2270</v>
      </c>
      <c r="V10" s="10"/>
      <c r="W10" s="10"/>
      <c r="X10" s="10"/>
      <c r="Y10" s="10"/>
    </row>
    <row r="11" spans="1:26" ht="12.7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51" t="s">
        <v>13</v>
      </c>
      <c r="O11" s="51"/>
      <c r="P11" s="51"/>
      <c r="Q11" s="51"/>
      <c r="R11" s="11">
        <f>B7+VALUE(130)</f>
        <v>2130</v>
      </c>
      <c r="S11" s="51" t="s">
        <v>3</v>
      </c>
      <c r="U11" s="41">
        <f>B7-VALUE(270)</f>
        <v>1730</v>
      </c>
      <c r="V11" s="10"/>
      <c r="W11" s="10"/>
      <c r="X11" s="10"/>
      <c r="Y11" s="10"/>
    </row>
    <row r="12" spans="1:26" ht="12.7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51" t="s">
        <v>14</v>
      </c>
      <c r="O12" s="51"/>
      <c r="P12" s="51"/>
      <c r="Q12" s="51"/>
      <c r="R12" s="11">
        <f>B7-VALUE(30)</f>
        <v>1970</v>
      </c>
      <c r="S12" s="10" t="s">
        <v>3</v>
      </c>
      <c r="U12" s="2"/>
      <c r="V12" s="10"/>
      <c r="W12" s="10"/>
      <c r="X12" s="10"/>
      <c r="Y12" s="10"/>
    </row>
    <row r="13" spans="1:26" ht="12.7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51" t="s">
        <v>15</v>
      </c>
      <c r="O13" s="51"/>
      <c r="P13" s="51"/>
      <c r="Q13" s="51"/>
      <c r="R13" s="11">
        <f>B7+VALUE(160)</f>
        <v>2160</v>
      </c>
      <c r="S13" s="51" t="s">
        <v>3</v>
      </c>
      <c r="U13" s="10"/>
      <c r="V13" s="10"/>
      <c r="W13" s="10"/>
      <c r="X13" s="10"/>
      <c r="Y13" s="10"/>
    </row>
    <row r="14" spans="1:26" ht="12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8" t="s">
        <v>16</v>
      </c>
      <c r="O14" s="78"/>
      <c r="P14" s="78"/>
      <c r="Q14" s="78"/>
      <c r="R14" s="11">
        <f>B7 - (100)</f>
        <v>1900</v>
      </c>
      <c r="S14" s="10" t="s">
        <v>3</v>
      </c>
      <c r="T14" s="13"/>
      <c r="U14" s="13"/>
      <c r="V14" s="13"/>
      <c r="W14" s="13"/>
      <c r="X14" s="13"/>
      <c r="Y14" s="13"/>
    </row>
    <row r="15" spans="1:26" ht="12.7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8" t="s">
        <v>17</v>
      </c>
      <c r="O15" s="78"/>
      <c r="P15" s="78"/>
      <c r="Q15" s="78"/>
      <c r="R15" s="11">
        <f>B7 - (50)</f>
        <v>1950</v>
      </c>
      <c r="S15" s="51" t="s">
        <v>3</v>
      </c>
      <c r="T15" s="10"/>
      <c r="U15" s="10"/>
      <c r="V15" s="10"/>
      <c r="W15" s="10"/>
      <c r="X15" s="10"/>
      <c r="Y15" s="9"/>
    </row>
    <row r="16" spans="1:26" ht="12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6"/>
    </row>
    <row r="17" spans="1:27" ht="12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65" t="s">
        <v>33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6"/>
    </row>
    <row r="18" spans="1:27" ht="12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65" t="s">
        <v>40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6"/>
      <c r="Z18" s="52"/>
      <c r="AA18" s="52"/>
    </row>
    <row r="19" spans="1:27" ht="12.7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65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52"/>
      <c r="AA19" s="52"/>
    </row>
    <row r="20" spans="1:27" ht="12.7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62" t="s">
        <v>18</v>
      </c>
      <c r="O20" s="61"/>
      <c r="P20" s="61"/>
      <c r="Q20" s="61"/>
      <c r="R20" s="61"/>
      <c r="S20" s="10"/>
      <c r="U20" s="10"/>
      <c r="V20" s="10"/>
      <c r="W20" s="10"/>
      <c r="X20" s="10"/>
      <c r="Y20" s="9"/>
      <c r="Z20" s="52"/>
      <c r="AA20" s="52"/>
    </row>
    <row r="21" spans="1:27" ht="12.7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 t="s">
        <v>19</v>
      </c>
      <c r="O21" s="62" t="s">
        <v>20</v>
      </c>
      <c r="P21" s="61"/>
      <c r="Q21" s="61"/>
      <c r="R21" s="61"/>
      <c r="S21" s="61"/>
      <c r="T21" s="61"/>
      <c r="U21" s="61"/>
      <c r="V21" s="61"/>
      <c r="W21" s="61"/>
      <c r="X21" s="61"/>
      <c r="Y21" s="56"/>
      <c r="Z21" s="56"/>
      <c r="AA21" s="52"/>
    </row>
    <row r="22" spans="1:27" ht="12.7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2"/>
      <c r="O22" s="9"/>
      <c r="P22" s="9"/>
      <c r="Q22" s="9"/>
      <c r="R22" s="9"/>
      <c r="S22" s="9"/>
      <c r="T22" s="9"/>
      <c r="U22" s="9"/>
      <c r="V22" s="9"/>
      <c r="W22" s="9"/>
      <c r="X22" s="9"/>
      <c r="Y22" s="56"/>
      <c r="Z22" s="56"/>
      <c r="AA22" s="52"/>
    </row>
    <row r="23" spans="1:27" ht="12.7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50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2"/>
    </row>
    <row r="24" spans="1:27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0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2"/>
    </row>
    <row r="25" spans="1:27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50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2"/>
    </row>
    <row r="26" spans="1:27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50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2"/>
    </row>
    <row r="27" spans="1:27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50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2"/>
    </row>
    <row r="28" spans="1:27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50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2"/>
    </row>
    <row r="29" spans="1:27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50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2"/>
    </row>
    <row r="30" spans="1:27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50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2"/>
    </row>
    <row r="31" spans="1:27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50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2"/>
    </row>
    <row r="32" spans="1:27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50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2"/>
    </row>
    <row r="33" spans="1:27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50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2"/>
    </row>
    <row r="34" spans="1:27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50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2"/>
    </row>
    <row r="35" spans="1:27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50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2"/>
    </row>
    <row r="36" spans="1:27" ht="12.75" x14ac:dyDescent="0.25">
      <c r="A36" s="9"/>
      <c r="B36" s="10" t="s">
        <v>5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50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2"/>
    </row>
    <row r="37" spans="1:27" ht="12.75" x14ac:dyDescent="0.25">
      <c r="A37" s="10" t="s">
        <v>6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50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2"/>
    </row>
    <row r="38" spans="1:27" ht="12.75" x14ac:dyDescent="0.25">
      <c r="A38" s="10" t="s">
        <v>7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50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2"/>
    </row>
    <row r="39" spans="1:27" ht="12.75" x14ac:dyDescent="0.25">
      <c r="A39" s="10" t="s">
        <v>8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50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2"/>
    </row>
    <row r="40" spans="1:27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50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2"/>
    </row>
    <row r="41" spans="1:27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50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2"/>
    </row>
    <row r="42" spans="1:27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5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2"/>
    </row>
    <row r="43" spans="1:27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50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2"/>
    </row>
    <row r="44" spans="1:27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50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2"/>
    </row>
    <row r="45" spans="1:27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50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2"/>
    </row>
    <row r="46" spans="1:27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50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2"/>
    </row>
    <row r="47" spans="1:27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50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2"/>
    </row>
    <row r="48" spans="1:27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50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2"/>
    </row>
    <row r="49" spans="1:27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50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2"/>
    </row>
    <row r="50" spans="1:27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50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2"/>
    </row>
    <row r="51" spans="1:27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50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2"/>
    </row>
    <row r="52" spans="1:27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50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2"/>
    </row>
    <row r="53" spans="1:27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50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2"/>
    </row>
    <row r="54" spans="1:27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50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2"/>
    </row>
    <row r="55" spans="1:27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3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2"/>
    </row>
    <row r="56" spans="1:27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3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2"/>
    </row>
    <row r="57" spans="1:27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3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2"/>
    </row>
    <row r="58" spans="1:27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3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2"/>
    </row>
    <row r="59" spans="1:27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3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2"/>
    </row>
    <row r="60" spans="1:27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3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52"/>
      <c r="AA60" s="52"/>
    </row>
    <row r="61" spans="1:27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3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52"/>
      <c r="AA61" s="52"/>
    </row>
    <row r="62" spans="1:27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3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52"/>
      <c r="AA62" s="52"/>
    </row>
    <row r="63" spans="1:27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3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52"/>
      <c r="AA63" s="52"/>
    </row>
    <row r="64" spans="1:27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2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52"/>
      <c r="AA64" s="52"/>
    </row>
    <row r="65" spans="1:27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2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52"/>
      <c r="AA65" s="52"/>
    </row>
    <row r="66" spans="1:27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2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52"/>
      <c r="AA66" s="52"/>
    </row>
    <row r="67" spans="1:27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7" ht="20.85" customHeight="1" x14ac:dyDescent="0.35">
      <c r="A68" s="53"/>
      <c r="B68" s="54" t="s">
        <v>0</v>
      </c>
      <c r="C68" s="54"/>
      <c r="D68" s="54"/>
      <c r="E68" s="54"/>
      <c r="F68" s="54"/>
      <c r="G68" s="54"/>
      <c r="H68" s="54"/>
      <c r="I68" s="54"/>
      <c r="J68" s="53"/>
      <c r="K68" s="55"/>
      <c r="L68" s="55"/>
      <c r="M68" s="55"/>
      <c r="N68" s="1"/>
      <c r="O68" s="58" t="s">
        <v>0</v>
      </c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15"/>
    </row>
    <row r="69" spans="1:27" ht="11.2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2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7" ht="15.75" customHeight="1" x14ac:dyDescent="0.3">
      <c r="A70" s="16"/>
      <c r="B70" s="75" t="s">
        <v>21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3"/>
      <c r="O70" s="59" t="s">
        <v>25</v>
      </c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15"/>
    </row>
    <row r="71" spans="1:27" ht="14.1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22"/>
      <c r="K71" s="2"/>
      <c r="L71" s="2"/>
      <c r="M71" s="2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2"/>
    </row>
    <row r="72" spans="1:27" ht="12.75" x14ac:dyDescent="0.25">
      <c r="A72" s="63" t="s">
        <v>34</v>
      </c>
      <c r="B72" s="63"/>
      <c r="C72" s="63"/>
      <c r="D72" s="63"/>
      <c r="E72" s="67">
        <v>100</v>
      </c>
      <c r="F72" s="63" t="s">
        <v>3</v>
      </c>
      <c r="G72" s="63"/>
      <c r="H72" s="63"/>
      <c r="I72" s="63"/>
      <c r="J72" s="40">
        <f>B7+VALUE(230)</f>
        <v>2230</v>
      </c>
      <c r="K72" s="2"/>
      <c r="L72" s="2"/>
      <c r="M72" s="2"/>
      <c r="N72" s="8" t="s">
        <v>26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2"/>
    </row>
    <row r="73" spans="1:27" ht="15" x14ac:dyDescent="0.25">
      <c r="A73" s="19" t="s">
        <v>35</v>
      </c>
      <c r="B73" s="24"/>
      <c r="C73" s="24"/>
      <c r="D73" s="24"/>
      <c r="E73" s="21">
        <f>B7+VALUE(230)</f>
        <v>2230</v>
      </c>
      <c r="F73" s="19" t="s">
        <v>3</v>
      </c>
      <c r="H73" s="19"/>
      <c r="I73" s="19"/>
      <c r="J73" s="22"/>
      <c r="K73" s="2"/>
      <c r="L73" s="2"/>
      <c r="M73" s="2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2"/>
    </row>
    <row r="74" spans="1:27" ht="15" x14ac:dyDescent="0.25">
      <c r="A74" s="20" t="s">
        <v>22</v>
      </c>
      <c r="B74" s="20"/>
      <c r="C74" s="20"/>
      <c r="D74" s="20"/>
      <c r="E74" s="20"/>
      <c r="F74" s="20"/>
      <c r="G74" s="20"/>
      <c r="H74" s="20"/>
      <c r="I74" s="23"/>
      <c r="J74" s="25"/>
      <c r="K74" s="26"/>
      <c r="L74" s="26"/>
      <c r="M74" s="26"/>
      <c r="N74" s="27" t="s">
        <v>27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2"/>
    </row>
    <row r="75" spans="1:27" ht="1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2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7" ht="15" customHeight="1" x14ac:dyDescent="0.25">
      <c r="A76" s="76" t="s">
        <v>23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7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7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7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7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x14ac:dyDescent="0.25">
      <c r="A103" s="77" t="s">
        <v>24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x14ac:dyDescent="0.25">
      <c r="A104" s="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20.85" customHeight="1" x14ac:dyDescent="0.35">
      <c r="A136" s="28"/>
      <c r="B136" s="29" t="s">
        <v>0</v>
      </c>
      <c r="C136" s="30"/>
      <c r="D136" s="30"/>
      <c r="E136" s="30"/>
      <c r="F136" s="30"/>
      <c r="G136" s="30"/>
      <c r="H136" s="30"/>
      <c r="I136" s="30"/>
      <c r="J136" s="31"/>
      <c r="K136" s="15"/>
      <c r="L136" s="15"/>
      <c r="M136" s="15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</row>
    <row r="137" spans="1:25" ht="11.2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8"/>
      <c r="J137" s="22"/>
      <c r="K137" s="2"/>
      <c r="L137" s="2"/>
      <c r="M137" s="2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</row>
    <row r="138" spans="1:25" ht="15.75" customHeight="1" x14ac:dyDescent="0.25">
      <c r="A138" s="33"/>
      <c r="B138" s="75" t="s">
        <v>28</v>
      </c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</row>
    <row r="139" spans="1:25" ht="14.1" customHeight="1" x14ac:dyDescent="0.25">
      <c r="A139" s="32"/>
      <c r="B139" s="32"/>
      <c r="C139" s="32"/>
      <c r="D139" s="32"/>
      <c r="E139" s="32"/>
      <c r="F139" s="32"/>
      <c r="G139" s="32"/>
      <c r="H139" s="38"/>
      <c r="I139" s="38"/>
      <c r="J139" s="22"/>
      <c r="K139" s="2"/>
      <c r="L139" s="2"/>
      <c r="M139" s="2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</row>
    <row r="140" spans="1:25" ht="15" x14ac:dyDescent="0.25">
      <c r="A140" s="34" t="s">
        <v>31</v>
      </c>
      <c r="B140" s="34"/>
      <c r="E140" s="35">
        <f>B6</f>
        <v>2000</v>
      </c>
      <c r="F140" s="34" t="s">
        <v>3</v>
      </c>
      <c r="G140" s="70">
        <f>E140+140</f>
        <v>2140</v>
      </c>
      <c r="H140" s="37"/>
      <c r="I140" s="37"/>
      <c r="J140" s="22"/>
      <c r="K140" s="2"/>
      <c r="L140" s="2"/>
      <c r="M140" s="2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</row>
    <row r="141" spans="1:25" ht="15" x14ac:dyDescent="0.25">
      <c r="A141" s="34" t="s">
        <v>32</v>
      </c>
      <c r="B141" s="34"/>
      <c r="E141" s="35">
        <f>B7</f>
        <v>2000</v>
      </c>
      <c r="F141" s="34" t="s">
        <v>3</v>
      </c>
      <c r="G141" s="37"/>
      <c r="H141" s="37"/>
      <c r="I141" s="37"/>
      <c r="J141" s="22"/>
      <c r="K141" s="2"/>
      <c r="L141" s="2"/>
      <c r="M141" s="2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</row>
    <row r="142" spans="1:25" ht="15" x14ac:dyDescent="0.25">
      <c r="A142" s="36" t="s">
        <v>29</v>
      </c>
      <c r="B142" s="36"/>
      <c r="C142" s="36"/>
      <c r="E142" s="42">
        <f>B6+VALUE(220)</f>
        <v>2220</v>
      </c>
      <c r="F142" s="37" t="s">
        <v>3</v>
      </c>
      <c r="G142" s="2"/>
      <c r="H142" s="37"/>
      <c r="I142" s="37"/>
      <c r="J142" s="22"/>
      <c r="K142" s="2"/>
      <c r="L142" s="2"/>
      <c r="M142" s="2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</row>
    <row r="143" spans="1:25" ht="15" x14ac:dyDescent="0.25">
      <c r="A143" s="34" t="s">
        <v>30</v>
      </c>
      <c r="B143" s="34"/>
      <c r="C143" s="34"/>
      <c r="E143" s="42" t="str">
        <f>IF(B7&gt;=3001,"NELZE",IF(B7&gt;=2755,"3450",IF(B7&gt;=2491,"3200",IF(B7&gt;=2341,"2850",IF(B7&gt;=2131,"2700",IF(B7&gt;=1900,"2450","NELZE"))))))</f>
        <v>2450</v>
      </c>
      <c r="F143" s="37" t="s">
        <v>3</v>
      </c>
      <c r="G143" s="37"/>
      <c r="H143" s="2"/>
      <c r="I143" s="2"/>
      <c r="J143" s="22"/>
      <c r="K143" s="2"/>
      <c r="L143" s="2"/>
      <c r="M143" s="2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</row>
    <row r="144" spans="1:25" ht="15" x14ac:dyDescent="0.25">
      <c r="A144" s="45" t="s">
        <v>14</v>
      </c>
      <c r="B144" s="45"/>
      <c r="C144" s="45"/>
      <c r="D144" s="46"/>
      <c r="E144" s="47">
        <f>B7-VALUE(30)</f>
        <v>1970</v>
      </c>
      <c r="F144" s="48" t="s">
        <v>3</v>
      </c>
      <c r="H144" s="9"/>
      <c r="I144" s="48"/>
      <c r="J144" s="49"/>
      <c r="K144" s="9"/>
      <c r="L144" s="9"/>
      <c r="M144" s="9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</row>
    <row r="145" spans="1:25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</row>
    <row r="147" spans="1:25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</row>
    <row r="148" spans="1:25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</row>
    <row r="149" spans="1:25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</row>
    <row r="150" spans="1:25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</row>
    <row r="151" spans="1:25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</row>
    <row r="152" spans="1:25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</row>
    <row r="153" spans="1:25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</row>
    <row r="154" spans="1:25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</row>
    <row r="155" spans="1:25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</row>
    <row r="156" spans="1:25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</row>
    <row r="157" spans="1:25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</row>
    <row r="158" spans="1:25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</row>
    <row r="159" spans="1:25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</row>
    <row r="160" spans="1:25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</row>
    <row r="161" spans="1:25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</row>
    <row r="162" spans="1:25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</row>
    <row r="163" spans="1:25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</row>
    <row r="164" spans="1:25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</row>
    <row r="165" spans="1:25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</row>
    <row r="166" spans="1:25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</row>
    <row r="167" spans="1:25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</row>
    <row r="168" spans="1:25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</row>
    <row r="169" spans="1:25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</row>
    <row r="170" spans="1:25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</row>
    <row r="171" spans="1:25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</row>
    <row r="172" spans="1:25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</row>
    <row r="173" spans="1:25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</row>
    <row r="174" spans="1:25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</row>
    <row r="175" spans="1:25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</row>
    <row r="176" spans="1:25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</row>
    <row r="177" spans="1:25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</row>
    <row r="178" spans="1:25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</row>
    <row r="179" spans="1:25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</row>
    <row r="180" spans="1:25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</row>
    <row r="181" spans="1:25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</row>
    <row r="182" spans="1:25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</row>
    <row r="183" spans="1:25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</row>
    <row r="184" spans="1:25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</row>
    <row r="185" spans="1:25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</row>
    <row r="186" spans="1:25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</row>
    <row r="187" spans="1:25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</row>
    <row r="188" spans="1:25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</row>
    <row r="189" spans="1:25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</row>
    <row r="190" spans="1:25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</row>
    <row r="191" spans="1:25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</row>
    <row r="192" spans="1:25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</row>
    <row r="193" spans="1:25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</row>
    <row r="194" spans="1:25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</row>
    <row r="195" spans="1:25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</row>
    <row r="196" spans="1:25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</row>
    <row r="197" spans="1:25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</row>
    <row r="198" spans="1:25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</row>
    <row r="199" spans="1:25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</row>
    <row r="200" spans="1:25" x14ac:dyDescent="0.2"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</row>
  </sheetData>
  <sheetProtection password="D98E" sheet="1" objects="1" scenarios="1" selectLockedCells="1"/>
  <mergeCells count="9">
    <mergeCell ref="B1:M1"/>
    <mergeCell ref="B3:M3"/>
    <mergeCell ref="N4:Y4"/>
    <mergeCell ref="B70:M70"/>
    <mergeCell ref="B138:M138"/>
    <mergeCell ref="A76:M76"/>
    <mergeCell ref="A103:M103"/>
    <mergeCell ref="N14:Q14"/>
    <mergeCell ref="N15:Q15"/>
  </mergeCells>
  <pageMargins left="0.70866141732283472" right="0.70866141732283472" top="0.78740157480314965" bottom="0.78740157480314965" header="0.31496062992125984" footer="0.31496062992125984"/>
  <pageSetup paperSize="9" scale="93" fitToWidth="2" fitToHeight="0" pageOrder="overThenDown" orientation="portrait" r:id="rId1"/>
  <headerFooter>
    <oddFooter>&amp;C&amp;P&amp;R&amp;G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/>
  </sheetViews>
  <sheetFormatPr defaultRowHeight="11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1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ECO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</dc:title>
  <dc:subject>technická dokumentace 2015</dc:subject>
  <dc:creator>kruzik</dc:creator>
  <cp:lastModifiedBy>admin</cp:lastModifiedBy>
  <cp:lastPrinted>2014-01-17T12:03:24Z</cp:lastPrinted>
  <dcterms:created xsi:type="dcterms:W3CDTF">2013-10-16T09:14:35Z</dcterms:created>
  <dcterms:modified xsi:type="dcterms:W3CDTF">2021-11-23T12:50:12Z</dcterms:modified>
</cp:coreProperties>
</file>